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<sst xmlns="http://schemas.openxmlformats.org/spreadsheetml/2006/main" count="871" uniqueCount="418">
  <si>
    <t>dział</t>
  </si>
  <si>
    <t>Plan</t>
  </si>
  <si>
    <t xml:space="preserve">       wykonanie</t>
  </si>
  <si>
    <t>kwota zł.</t>
  </si>
  <si>
    <t xml:space="preserve">       %</t>
  </si>
  <si>
    <t xml:space="preserve">     %</t>
  </si>
  <si>
    <t>Rolnictwo i łowiectwo</t>
  </si>
  <si>
    <t>wynagrodzenia agencyjno-prowizyjne</t>
  </si>
  <si>
    <t>zakup usług pozostałych</t>
  </si>
  <si>
    <t>O1095</t>
  </si>
  <si>
    <t>zakup materiałów i wyposażenia</t>
  </si>
  <si>
    <t>Leśnictwo</t>
  </si>
  <si>
    <t>O2001</t>
  </si>
  <si>
    <t>Gospodarka mieszkaniowa</t>
  </si>
  <si>
    <t>zakup energii</t>
  </si>
  <si>
    <t>różne opłaty i składki</t>
  </si>
  <si>
    <t>wpływy z usług</t>
  </si>
  <si>
    <t>pozostała działalność</t>
  </si>
  <si>
    <t>wpływy z różnych opłat</t>
  </si>
  <si>
    <t>Administracja publiczna</t>
  </si>
  <si>
    <t>wynagrodzenia osobowe prac.</t>
  </si>
  <si>
    <t>składki na ubezpieczenia społeczne</t>
  </si>
  <si>
    <t>składki na fundusz pracy</t>
  </si>
  <si>
    <t>odpisy na ZFŚS</t>
  </si>
  <si>
    <t>dodatkowe wynagrodzenie roczne</t>
  </si>
  <si>
    <t>składki na ubezpieczenie społeczne</t>
  </si>
  <si>
    <t>podróże służbowe krajowe</t>
  </si>
  <si>
    <t>odpisy na zfśs</t>
  </si>
  <si>
    <t>różne wydatki na rzecz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</si>
  <si>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</si>
  <si>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</si>
  <si>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</si>
  <si>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</si>
  <si>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</si>
  <si>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</si>
  <si>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r-m</t>
  </si>
  <si>
    <t>podatek dochodowy od os. fizycznych</t>
  </si>
  <si>
    <t>podatek dochodowy od osób prawn.</t>
  </si>
  <si>
    <t>Obsługa długu publicznego</t>
  </si>
  <si>
    <t>Różne rozliczenia</t>
  </si>
  <si>
    <t>subwencja ogólna z budżetu państwa</t>
  </si>
  <si>
    <t>Oświata i wychowanie</t>
  </si>
  <si>
    <t>wynagrodzenia osobowe pracowników</t>
  </si>
  <si>
    <t>zakup pomocy nauk.dydakt.i książek</t>
  </si>
  <si>
    <t>dowożenie uczniów do szkół</t>
  </si>
  <si>
    <t>Ochrona zdrowia</t>
  </si>
  <si>
    <t>świadczenia społeczne</t>
  </si>
  <si>
    <t>zakup środków żywności</t>
  </si>
  <si>
    <t>Kultura i ochrona dziedz.narodowego</t>
  </si>
  <si>
    <t>Kultura fizyczna i sport</t>
  </si>
  <si>
    <t>O1010</t>
  </si>
  <si>
    <t>Ogółem :</t>
  </si>
  <si>
    <t>wpływy z podatku dochod. od osób fiz.</t>
  </si>
  <si>
    <t>podatek od czynności cywilnoprawnych</t>
  </si>
  <si>
    <t>zakup usług remontowych</t>
  </si>
  <si>
    <t>A.</t>
  </si>
  <si>
    <t>I.</t>
  </si>
  <si>
    <t>Podatki i opłaty razem , w tym :</t>
  </si>
  <si>
    <t>wpływy z karty podatkowej</t>
  </si>
  <si>
    <t>podatek dochodowy od osób prawnych</t>
  </si>
  <si>
    <t>podatek dochodowy od osób fizycznych</t>
  </si>
  <si>
    <t>1.</t>
  </si>
  <si>
    <t>Pozostałe dochody r-m , w tym :</t>
  </si>
  <si>
    <t>część oświatowa</t>
  </si>
  <si>
    <t>2.</t>
  </si>
  <si>
    <t>B.</t>
  </si>
  <si>
    <t>dotacje</t>
  </si>
  <si>
    <t>wydatki na obsługę długu gminy</t>
  </si>
  <si>
    <t>inwestycyjne</t>
  </si>
  <si>
    <t>odsetki od nieterm. wpłat pod.i opłat</t>
  </si>
  <si>
    <t>Pomoc społeczna</t>
  </si>
  <si>
    <t>oświetlenie ulic, placów i dróg</t>
  </si>
  <si>
    <t>skłładki na fundusz pracy</t>
  </si>
  <si>
    <t>Edukacyjna Opieka Wychowawcza</t>
  </si>
  <si>
    <t>pozostałe odsetki (od śr.na rach.bank.)</t>
  </si>
  <si>
    <t>zakup pomocy nauk. dydakt. i książek</t>
  </si>
  <si>
    <t>odpisy na Z.F.Ś.S.</t>
  </si>
  <si>
    <t>wpłaty gmin na rzecz izb rolniczych w wys. 2%</t>
  </si>
  <si>
    <t>część wyrównawcza subwencji ogólnej dla gm.</t>
  </si>
  <si>
    <t>Subwencje ogólne razem , w tym :</t>
  </si>
  <si>
    <t>część wyrównawcza</t>
  </si>
  <si>
    <t>odsetki od nieterm. wpłat podatków i opłat</t>
  </si>
  <si>
    <t>obrona cywilna</t>
  </si>
  <si>
    <t>wynagrodzenia bezosobowe</t>
  </si>
  <si>
    <t>zakup usług dostępu do sieci Internet</t>
  </si>
  <si>
    <t>odpisy na z.f.ś.s.</t>
  </si>
  <si>
    <t>3.</t>
  </si>
  <si>
    <t>rozdz.</t>
  </si>
  <si>
    <t>par.</t>
  </si>
  <si>
    <t>wydatki osobowe niezal. do wynagrodzeń</t>
  </si>
  <si>
    <t>Dotacje celowe na zadania własne gminy</t>
  </si>
  <si>
    <t>Dotacje celowe na zadania zlecone gminom</t>
  </si>
  <si>
    <t>zakup usług do sieci Internet</t>
  </si>
  <si>
    <t>wykonanie</t>
  </si>
  <si>
    <t>wydatki inwestycyjne jednostek budżetowych</t>
  </si>
  <si>
    <t>podatek od czynności cwilnoprawnych</t>
  </si>
  <si>
    <t>zakup usług zdrowotnych</t>
  </si>
  <si>
    <t>Rezerwy ogólne i celowe</t>
  </si>
  <si>
    <t>4.</t>
  </si>
  <si>
    <t>1)</t>
  </si>
  <si>
    <t>2)</t>
  </si>
  <si>
    <t>3)</t>
  </si>
  <si>
    <t>WYDATKI BIEŻĄCE , W TYM:</t>
  </si>
  <si>
    <t>WYDATKI MAJĄTKOWE , W TYM:</t>
  </si>
  <si>
    <t>WYDATKI OGÓŁEM (A+B):</t>
  </si>
  <si>
    <t xml:space="preserve">     DOCHODY OGÓŁEM ( A + B ), W TYM:</t>
  </si>
  <si>
    <t xml:space="preserve">   WYSZCZEGÓLNIENIE</t>
  </si>
  <si>
    <t xml:space="preserve">                           WYDATKI</t>
  </si>
  <si>
    <t xml:space="preserve">                            DOCHODY</t>
  </si>
  <si>
    <t>Środki na dofinansowanie własnych zadań bieżących gmin pozyskane z innych źródeł</t>
  </si>
  <si>
    <t>Wydatki inwestycyjne jedn. Budżetowych</t>
  </si>
  <si>
    <t>Finansowanie programów  i projektów ze środków funduszy strukturalnych</t>
  </si>
  <si>
    <t xml:space="preserve">Współfinansowanie programów i projektów realizowane ze środków 
funduszy strukturalnych
</t>
  </si>
  <si>
    <t>Dotacja na współfinansowanie programów i projektów realizowanych ze środków funduszy strukturalnych</t>
  </si>
  <si>
    <t xml:space="preserve">Izby rolnicze </t>
  </si>
  <si>
    <t>01030</t>
  </si>
  <si>
    <t>Infrastruktura wodociągowa i sanitarna wsi</t>
  </si>
  <si>
    <t>Program Rozwoju Obszarów Wiejskich 2007-2013</t>
  </si>
  <si>
    <t xml:space="preserve">Pozostała działalność  </t>
  </si>
  <si>
    <t xml:space="preserve">dochody z najmu i dzierżawy składników majatkowych </t>
  </si>
  <si>
    <t>Drogi publiczne gminne</t>
  </si>
  <si>
    <t>Dostarczanie wody</t>
  </si>
  <si>
    <t>Wpływy z usług</t>
  </si>
  <si>
    <t>0830</t>
  </si>
  <si>
    <t>Dostarczanie energii elektrycznej</t>
  </si>
  <si>
    <t>Transport i Łączność</t>
  </si>
  <si>
    <t xml:space="preserve">Wytwarzanie i zaopatrywanie  w energię elektryczbą, gaz i wodę 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</si>
  <si>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</si>
  <si>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</si>
  <si>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</si>
  <si>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</si>
  <si>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</si>
  <si>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</si>
  <si>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</si>
  <si>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Wydatki inwstycyjne jednostek budżetowych</t>
  </si>
  <si>
    <t>Różne jednostki obsługi gospodarki mieszkaniowej i komunalnej</t>
  </si>
  <si>
    <t>Wpływy z usług - dzierżawa, najem</t>
  </si>
  <si>
    <t>0470</t>
  </si>
  <si>
    <t>0750</t>
  </si>
  <si>
    <t>0870</t>
  </si>
  <si>
    <t>Gospodarka gruntami i nieruchomościami</t>
  </si>
  <si>
    <t xml:space="preserve">Zakup energii </t>
  </si>
  <si>
    <t>Zakup usług pozostałych</t>
  </si>
  <si>
    <t xml:space="preserve">Różne opłaty i składki </t>
  </si>
  <si>
    <t xml:space="preserve">Podatek od towarów i usług (VAT) </t>
  </si>
  <si>
    <t>Wpływy z opłat za zarząd, użytkowanie i użytkowanie wieczyste nieruchomości</t>
  </si>
  <si>
    <t>Dochody z najmu i dzierżawy składników majątkowych S.P., jst. lub innych jednostek</t>
  </si>
  <si>
    <t>Wpływy ze sprzedaży składników majątkowych</t>
  </si>
  <si>
    <t>Działalność usługowa</t>
  </si>
  <si>
    <t>Cmentarze</t>
  </si>
  <si>
    <t>Urzędy wojewódzkie</t>
  </si>
  <si>
    <t>dotacja celowa z budżetu państwa na zadania zlecone gminie ustawami</t>
  </si>
  <si>
    <t>Podróże służbowe krajowe</t>
  </si>
  <si>
    <t>Odpis  na Zakładowy Fundusz Świadczeń Socjalnych</t>
  </si>
  <si>
    <t>Szkolenia pracowników nie będących członkami korpusu służby cywilnej</t>
  </si>
  <si>
    <t>Zakup materiałów papierniczych do sprzętu drukarskiego i urządzeń kserograficznych</t>
  </si>
  <si>
    <t>Zakup akcesoriów komputerowych, w tym programów i licencji</t>
  </si>
  <si>
    <t>dochody  j.s.t. związane z realizacją zadań z zakresu administracji rządowej</t>
  </si>
  <si>
    <t>wpłaty na PFRON</t>
  </si>
  <si>
    <t>opłaty z tytułu zakupu usług telekomunika-cyjnych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</si>
  <si>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</si>
  <si>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</si>
  <si>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</si>
  <si>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 , w tym programów i licencji</t>
  </si>
  <si>
    <t>wydatki inwestycyjne na zakupy inwestycyjne jednostek budżetowych</t>
  </si>
  <si>
    <t>Rady gmin</t>
  </si>
  <si>
    <t>Urzędy gmin</t>
  </si>
  <si>
    <t>Pozostała działalność</t>
  </si>
  <si>
    <t>Urzędy naczelnych organów władzy państwowej, kontroli i ochrony prawa</t>
  </si>
  <si>
    <t>Urzędy naczelnych organów władzy państwowej, kontroli i ochrony prawa i sądownictwa</t>
  </si>
  <si>
    <t>wynagrodzenie bezosobowe</t>
  </si>
  <si>
    <t>Bezpieczeństwo publiczne i ochrona przeciwpożarowa</t>
  </si>
  <si>
    <t>Ochotnicze straże pożarne</t>
  </si>
  <si>
    <t>Wydatki inwestycyjne jednostek budżetowych</t>
  </si>
  <si>
    <t>zakup pozostałych usług</t>
  </si>
  <si>
    <t>Straż gminna</t>
  </si>
  <si>
    <t>0570</t>
  </si>
  <si>
    <t>Grzywny, mandaty i inne kary pieniężne od osób fizycznych</t>
  </si>
  <si>
    <t>Wynagrodzenia osobowe pracowników</t>
  </si>
  <si>
    <t>Dodatkowe wynagrodzenia roczne</t>
  </si>
  <si>
    <t>Opłaty z tytułu zakupu usług telekomunikacji telefonii stacjonarnej</t>
  </si>
  <si>
    <t>Różne opłaty i składki</t>
  </si>
  <si>
    <t>Odpis na Zakładowy Fundusz Św. Socjalnych</t>
  </si>
  <si>
    <t>Zarządzanie kryzysowe</t>
  </si>
  <si>
    <t>Dochody od osób prawnych , osób fiz.i od innych jed. niepos. osobowści  prawnej oraz wydatki związane z ich poborem</t>
  </si>
  <si>
    <t>0350</t>
  </si>
  <si>
    <t>Podatek od działalności gospodarczej osób fizycznych, opłacany w formie karty podatkowej</t>
  </si>
  <si>
    <t>wpływy z podatku rolnego , podatku leśnego oraz podatków i opłat lokalnych od osób prawnych</t>
  </si>
  <si>
    <t>0310</t>
  </si>
  <si>
    <t>0320</t>
  </si>
  <si>
    <t>0330</t>
  </si>
  <si>
    <t>0340</t>
  </si>
  <si>
    <t>0500</t>
  </si>
  <si>
    <t>0690</t>
  </si>
  <si>
    <t>0910</t>
  </si>
  <si>
    <t>Wpływy z podatku rolnego, pod leśnego, pod. od czynn. cyw. prawnych, pod. od spadków i darowizn, oraz pod. i  opłat lokalnych od osób fizycznych</t>
  </si>
  <si>
    <t>0360</t>
  </si>
  <si>
    <t>0370</t>
  </si>
  <si>
    <t>Wpływy z innych opłat stanowiących dochody j.s.t na podstawie ustaw</t>
  </si>
  <si>
    <t>0410</t>
  </si>
  <si>
    <t>0480</t>
  </si>
  <si>
    <t>wpływy z opłat za zezwolenia na sprzedaż alkoholu</t>
  </si>
  <si>
    <t>0010</t>
  </si>
  <si>
    <t>0020</t>
  </si>
  <si>
    <t>Udziały gmin w podatkach stanowiących dochód budżetu państwa</t>
  </si>
  <si>
    <t>Pobór podatków, opłat i nie podatkowych należności budżetowych</t>
  </si>
  <si>
    <t>Obsługa papierów wart., kredytów, pożyczek jst</t>
  </si>
  <si>
    <t>Odsetki i dyskonto od kraj. skarbowych papierów wartościowych oraz od krajowych pożycz. kredyt</t>
  </si>
  <si>
    <t>Część oświatowa subwencji ogólnej dla jst</t>
  </si>
  <si>
    <t>Rozliczenia między jst</t>
  </si>
  <si>
    <t>Rezerwa na zarządzanie kryzysowe</t>
  </si>
  <si>
    <t>Szkoły podstawowe</t>
  </si>
  <si>
    <t>Dotacje celowe otrzymane z budżetu państwa na realizację własnych zadań bieżących gminy</t>
  </si>
  <si>
    <t>Wpływy z różnych opłat</t>
  </si>
  <si>
    <t>Przedszkola</t>
  </si>
  <si>
    <t>Zakup akcesoriów komputerowych w tym: programów i licencji</t>
  </si>
  <si>
    <t>Przedszkola Specjalne</t>
  </si>
  <si>
    <t>Dotacje celowe przekazane gminie na zadania bieżące realizowane na podstawie porozumień między j.s.t.</t>
  </si>
  <si>
    <t>Dokształcanie i doskonalenie nauczycieli</t>
  </si>
  <si>
    <t>Stołówki szkolne</t>
  </si>
  <si>
    <t>Wynagrodzenia bezosobowe</t>
  </si>
  <si>
    <t>Zakup pomocy naukowych, dydaktycznych i książek</t>
  </si>
  <si>
    <t>Zakup energii</t>
  </si>
  <si>
    <t>Zakup usług dostępu do sieci internet</t>
  </si>
  <si>
    <t>Opłaty z tytułu zakupu usług telekom. telefonii stacjonarnej</t>
  </si>
  <si>
    <t>Domy pomocy społecznej</t>
  </si>
  <si>
    <t>zakup usług przez jednostki samorządu terytorialnego od innych jednostek j.s.t.</t>
  </si>
  <si>
    <t>Ośrodki wsparcia</t>
  </si>
  <si>
    <t>Dotacja celowa otrzymana z powiatu na zadania bieżące realizowane na podstawie porozumień między jst</t>
  </si>
  <si>
    <t>Składki na ubezpieczenie społeczne</t>
  </si>
  <si>
    <t>Zakup środków żywności</t>
  </si>
  <si>
    <t>Opłaty z tytułu zakupu usług telekomunikacji telefonii komórkowej</t>
  </si>
  <si>
    <t>Zakup artykułów papierniczych do sprzętu dukarsk. I  urządz.kserograficznych</t>
  </si>
  <si>
    <t>Zakup akcesoriów komputerowych w tym programów i licencji</t>
  </si>
  <si>
    <t>Świadczenia rodzinne oraz składki na ubezpieczenia emerytalne i rentowe z ubezpieczenia społecznego</t>
  </si>
  <si>
    <t>Dotacje celowe z budżetu państwa na realizację zadań bieżących z zakresu adm.rząd. zleconych gminie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</si>
  <si>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</si>
  <si>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</si>
  <si>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</si>
  <si>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 xml:space="preserve">Dodatki mieszkaniowe              </t>
  </si>
  <si>
    <t>Ośrodki pomocy społecznej</t>
  </si>
  <si>
    <t>Opłaty z tytułu zakupu usług telekom. telefonii komórkowej</t>
  </si>
  <si>
    <t>Usługi opiekuńcze i specjalistyczneusługi opiekuńcze</t>
  </si>
  <si>
    <t>Świadczenia społeczne</t>
  </si>
  <si>
    <t>Pozostałe działania w zakresie polityki społecznej</t>
  </si>
  <si>
    <t>Wynagrodzenia osobowe pracowników-program od aktywnej integracji do samorealizacji</t>
  </si>
  <si>
    <t>Składki na ubezpieczenia społeczne-program od aktywnej integracji do samorealizacji</t>
  </si>
  <si>
    <t>Składki na Fundusz Pracy-program od aktywnej integracji do samorealizacji</t>
  </si>
  <si>
    <t>Zakup materiałów i wyposażenia-program od aktywnej integracji do samorealizacji</t>
  </si>
  <si>
    <t>Zakup usług pozostałych-program od aktywnej integracji do samorealizacji</t>
  </si>
  <si>
    <t>Zakup usług pozostałych-program od aktywnej integracji do samorealizacji-śr krajowe</t>
  </si>
  <si>
    <t>Odpisy na zakładowy fundusz świadczeń socjalnych-program od aktywnej integracji do samorealizacji</t>
  </si>
  <si>
    <t>Świetlice szkolne</t>
  </si>
  <si>
    <t>Wydatki osobowe niezaliczane do wynagrodzeń</t>
  </si>
  <si>
    <t>Pomoc materialna dla uczniów</t>
  </si>
  <si>
    <t>Stypendia dla uczniów</t>
  </si>
  <si>
    <t>Inne formy pomocy dla uczniów</t>
  </si>
  <si>
    <t>Gospodarka komunalna  i ochrona środowiska</t>
  </si>
  <si>
    <t>Oczyszczanie miast i wsi</t>
  </si>
  <si>
    <t>Schroniska dla zwierząt</t>
  </si>
  <si>
    <t>Wpływy i wydatki związane z gromad. środków z opłat i kar za korzyst. ze środowiska</t>
  </si>
  <si>
    <t>Domy i ośrodki kultury,świetlice i kluby</t>
  </si>
  <si>
    <t>Dotacja z budżetu dla samorządowej instytucji kultury</t>
  </si>
  <si>
    <t>Biblioteki</t>
  </si>
  <si>
    <t>0920</t>
  </si>
  <si>
    <t>Obiekty sportowe</t>
  </si>
  <si>
    <t>Dotacja z budżetu na finansowanie zadań zleconych do realizacji pozostałych jedn. niezalicz.do sfp.</t>
  </si>
  <si>
    <t xml:space="preserve">Zakup materiałów i wyposażenia  </t>
  </si>
  <si>
    <t>Opłaty z tytułu zakupu usług telekomunikacyjnych telefonii stacjonarnej</t>
  </si>
  <si>
    <t>Odpis na Z. F. Św. Socjalnych</t>
  </si>
  <si>
    <t>Dotacja celowa z budżetu państwa na realizację zadań  bieżących 
zleconych z zakresu administracji rządowej</t>
  </si>
  <si>
    <t>Gospodarka leśna</t>
  </si>
  <si>
    <t>wpływy z opłaty od posiadania psów</t>
  </si>
  <si>
    <t>zakup usług pozostałyvh</t>
  </si>
  <si>
    <t>Oddziały przedszkolne przy szkołach podstawowych</t>
  </si>
  <si>
    <t>Rózne opłaty i składki</t>
  </si>
  <si>
    <t>Zwalczanie narkomanii</t>
  </si>
  <si>
    <t xml:space="preserve">Przeciwdziałanie alkoholizmowi  </t>
  </si>
  <si>
    <t>świadczenia społeczne-program od aktywnej integracji do samorealizacji</t>
  </si>
  <si>
    <t>020</t>
  </si>
  <si>
    <t>010</t>
  </si>
  <si>
    <t>wpływy z  różnych opłat</t>
  </si>
  <si>
    <t>( par. 2030  )</t>
  </si>
  <si>
    <t xml:space="preserve">CZĘŚĆ TABELARYCZNA  INFORMACJI  Z  WYKONANIA BUDŻETU  GMINY MILEJEWO    </t>
  </si>
  <si>
    <t>Wydatki inwestycyjne jedn. budżetowych</t>
  </si>
  <si>
    <t>Wpływy z innych lokalnych opłat pobieranych przez  j.s.t na podstawie odrębnych ustaw</t>
  </si>
  <si>
    <t>2030</t>
  </si>
  <si>
    <t>0490</t>
  </si>
  <si>
    <t>( par. 2010 )</t>
  </si>
  <si>
    <t>wynagrodzenia i pochodne od wynagrodzeń</t>
  </si>
  <si>
    <t>Środki na dofinansowanie własnych inwestycji gmin pozyskane z innych źródeł</t>
  </si>
  <si>
    <t>0770</t>
  </si>
  <si>
    <t>Wpłaty z tytułu odpłatnego nabycia prawa własności oraz prawa uzytkowania wieczystego nieruchomości</t>
  </si>
  <si>
    <t>Spis powszechny i inne</t>
  </si>
  <si>
    <t>Dotacje celowe otrzymane od samorządu woj. na zadania bieżące realiz. na pdst.umów poroz.z j.s.t.</t>
  </si>
  <si>
    <t>Wybory do Rad Gmin,rad powiatów i sejmików województw,wybory wójtów,burmistrzów i prezydentów miast oraz referenda gminne, powietowe i wojewódzkie</t>
  </si>
  <si>
    <t>Wybory Prezydenta Rzeczpospolitej Polskiej</t>
  </si>
  <si>
    <t>Wpływy z innych opłat stanowiących dochody j.s.t.na podstawie ustaw</t>
  </si>
  <si>
    <t>Część równoważąca subwencji ogólnej dla gmin</t>
  </si>
  <si>
    <t>0970</t>
  </si>
  <si>
    <t>Wpływy z różnych dochodów</t>
  </si>
  <si>
    <t>Zasiłki stałe</t>
  </si>
  <si>
    <t>Dotacje rozwojowe oraz środki na finansowanie Wspólnej Polityki Rolnej-środki europejskie</t>
  </si>
  <si>
    <t>Dotacje rozwojowe oraz środki na finansowanie Wspólnej Polityki Rolnej-środki krajowe</t>
  </si>
  <si>
    <t>Wpływy z tyt. pomocy finansowej udzielanej między  j.s.t. na dofinansowanie własnych zadań bieżących</t>
  </si>
  <si>
    <t>Dotacje otrzymane z budżetu państwa na realizację inwestycji i zakupów inwestycyjnych własnych gmin</t>
  </si>
  <si>
    <t>Dotacje celowe otrzymane z samorządu województwa na inwestycje i zakupy inwestycyjne realizowane na podst.umów i porozumień między j.s.t.</t>
  </si>
  <si>
    <t>01041</t>
  </si>
  <si>
    <t>Współfinansowanie programów i projektów realizowane ze środków funduszy strukturalnych</t>
  </si>
  <si>
    <t xml:space="preserve">Wydatki inwestycyjne na zakupy inwestycyjne jednostek budżetowych </t>
  </si>
  <si>
    <t>Wpłaty od jednostek na fundusz celowy</t>
  </si>
  <si>
    <t>Komendy Wojewódzkie Policji</t>
  </si>
  <si>
    <t>Straż graniczna</t>
  </si>
  <si>
    <t>Składki na ibezpieczenia społeczne</t>
  </si>
  <si>
    <t>Rezerwa ogólna</t>
  </si>
  <si>
    <t>2310</t>
  </si>
  <si>
    <t>Dotacje celowe przekazane gminie na zadania bieżące realizowane na podst.porozumień między jst.</t>
  </si>
  <si>
    <t>Dotacja celowa z budżetu na finansowanie lub dofinans. zadań zleconych do realizacji stowarzyszeniom</t>
  </si>
  <si>
    <t>Drogi publiczne powiatowe</t>
  </si>
  <si>
    <t>Dotacje celowe przekazane dla powiatu na inwestycje i zakupy inwestycyjne reali. na pods. umów i por</t>
  </si>
  <si>
    <t xml:space="preserve">za zarząd, użytkowanie i użytkowanie wieczyste nieruchomości </t>
  </si>
  <si>
    <t>Wpływy z innych lokalnych opłat pobieranych przez jednostki samorzadu terytorialnego na podstawie odrębnych przepisów</t>
  </si>
  <si>
    <t>dochody z tytułu wydawania zezwoleń na sprzedaż napojów alkoholowych</t>
  </si>
  <si>
    <t>ZADANIA ZLECONE</t>
  </si>
  <si>
    <t>DOCHODY</t>
  </si>
  <si>
    <t>WYDATKI</t>
  </si>
  <si>
    <t>rozdz</t>
  </si>
  <si>
    <t>Wyszczególnienie</t>
  </si>
  <si>
    <t>Plan zł</t>
  </si>
  <si>
    <t>wykonanie zł</t>
  </si>
  <si>
    <t>%</t>
  </si>
  <si>
    <t>ROLNICTWO I ŁOWIECTWO</t>
  </si>
  <si>
    <t>01095</t>
  </si>
  <si>
    <t>750</t>
  </si>
  <si>
    <t>ADMINISTRACJA PUBLICZNA</t>
  </si>
  <si>
    <t>75011</t>
  </si>
  <si>
    <t>751</t>
  </si>
  <si>
    <t>URZĘDY NACZELNYCH ORGANÓW WŁADZY PAŃSTWOWEJ,KONTROLI I OCHRONY PRAWA I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</si>
  <si>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</si>
  <si>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</si>
  <si>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</si>
  <si>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</si>
  <si>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</si>
  <si>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</si>
  <si>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</si>
  <si>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</si>
  <si>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</si>
  <si>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 oraz składki na ubezpieczenia emerytalnei rentowe z ubezpieczenia społecznego</t>
  </si>
  <si>
    <t>85213</t>
  </si>
  <si>
    <t>Ogółem:</t>
  </si>
  <si>
    <t>75056</t>
  </si>
  <si>
    <t>Spis powszecny i inne</t>
  </si>
  <si>
    <t>75109</t>
  </si>
  <si>
    <t>Wybory do rad gmin, wybory wójtów</t>
  </si>
  <si>
    <t>85219</t>
  </si>
  <si>
    <t>Ośrodki Pomocy Społecznej</t>
  </si>
  <si>
    <t>2007</t>
  </si>
  <si>
    <t>2400</t>
  </si>
  <si>
    <t>75108</t>
  </si>
  <si>
    <t>Wybory do Sejmu i Senatu</t>
  </si>
  <si>
    <t>85295</t>
  </si>
  <si>
    <t>POKL</t>
  </si>
  <si>
    <t>Gimnazja</t>
  </si>
  <si>
    <t>Ogółem dotacje, z tego :</t>
  </si>
  <si>
    <t>Dotacje celowe</t>
  </si>
  <si>
    <t>6268</t>
  </si>
  <si>
    <t>Dotacje otrzymane z państwowych funduszy celowych</t>
  </si>
  <si>
    <t>Wpłyy z różnych opłat</t>
  </si>
  <si>
    <t xml:space="preserve">Odsetki </t>
  </si>
  <si>
    <t xml:space="preserve">Uzupełnienie subwencji ogólnej  dla j. s. t. </t>
  </si>
  <si>
    <t>Środki na uzupełnienie dochodów gmin</t>
  </si>
  <si>
    <t xml:space="preserve">Wpłwy do budżety pozostałości środków finansowych gromadzonych na wydzielonym rachunku jedn. budż. </t>
  </si>
  <si>
    <t>Wpływy do budzetu pozostałości środków finansowych gromadzonych na wydzielonyum rachunky jedn. budż.</t>
  </si>
  <si>
    <t>Wspieranie rodziny</t>
  </si>
  <si>
    <t>Załącznik Nr 1 do Zarządzenia Nr 10/2013 Wójta Gminy Milejewo z dnia 26 marca 2013 roku</t>
  </si>
  <si>
    <t>Wynagrodznei aagencyjno-prowizyjne</t>
  </si>
  <si>
    <t xml:space="preserve">Wydatki na zakupy inwestycyjne jedn. budż. </t>
  </si>
  <si>
    <t>Wpłaty gmin na  na rzecz innych j.s.t. oraz związków gmin</t>
  </si>
  <si>
    <t>CZĘŚĆ TABELARYCZNA SPRAWOZDANIA Z WYKONANIA BUDŻETU GMINY MILEJEWO ZA 2012 ROK</t>
  </si>
  <si>
    <t>Wpływy zw sprzedaży składników majątkowych</t>
  </si>
  <si>
    <t>Dochody majątkowe  r-m , w tym:</t>
  </si>
  <si>
    <t>6290</t>
  </si>
  <si>
    <t>6630</t>
  </si>
  <si>
    <t>Wpłwy z opłat za zarząd, użytkowanie i użytkowanie wieczyste nieruchomości</t>
  </si>
  <si>
    <t>grzywny, mandaty i inne kary pieniężne</t>
  </si>
  <si>
    <t>Wpłwyy z usług</t>
  </si>
  <si>
    <t>Dochody z najmu i dzierżawy składników majątkowych</t>
  </si>
  <si>
    <t>Odsetki</t>
  </si>
  <si>
    <t>Pozostałe odsetki</t>
  </si>
  <si>
    <t>Wpłwy z różnych dochodów</t>
  </si>
  <si>
    <t>2360</t>
  </si>
  <si>
    <t>część uzupełniająca</t>
  </si>
  <si>
    <t>Pozostałe dotacje na zadania bieżące razem, w tym:</t>
  </si>
  <si>
    <t>B</t>
  </si>
  <si>
    <t>DOCHODY BIEŻĄCE OGÓŁEM (1+2+3+4):</t>
  </si>
  <si>
    <t>Ogółem dochody własne (1+2+ majątkowe par. 0870 + 0770)</t>
  </si>
  <si>
    <t xml:space="preserve">II. </t>
  </si>
  <si>
    <t>Ogółem subwencje i dotacje (3+4)</t>
  </si>
  <si>
    <t xml:space="preserve">pozostałe wydatki </t>
  </si>
  <si>
    <t xml:space="preserve">                                                        ZA 2012 ROK                </t>
  </si>
  <si>
    <t>Wydatki osobowe niezaliczone do wynagrodzeń</t>
  </si>
  <si>
    <t>Opłaty z tyt. zakupu usług telekomunikacyjnych</t>
  </si>
  <si>
    <t>Wpłwy z różnych opłat</t>
  </si>
  <si>
    <t>szkolenia pracowników</t>
  </si>
  <si>
    <t>Wynagrodznie bezosobowe</t>
  </si>
  <si>
    <t xml:space="preserve">Środki na dofinansowanie własnych zadań bieżących gmin </t>
  </si>
  <si>
    <t>Zakup materiałów i wyposazenia</t>
  </si>
  <si>
    <t>Zakupo materiałów i wposażenia</t>
  </si>
  <si>
    <t>Zwrot dotacji</t>
  </si>
  <si>
    <t xml:space="preserve">Pozostałe odsetki </t>
  </si>
  <si>
    <t>Koszty postepowania sądowego</t>
  </si>
  <si>
    <t>Zakup energfii</t>
  </si>
  <si>
    <t>Podatek do spadków i darowizn</t>
  </si>
  <si>
    <t>Opłata od posiadania psów</t>
  </si>
  <si>
    <t xml:space="preserve">Dotacje </t>
  </si>
  <si>
    <t>Środki na dofinansowanie własnych inwestycji gmin</t>
  </si>
  <si>
    <t>Dochody j.s.t związane z realizają zadań zleconych ustawami</t>
  </si>
  <si>
    <t>Wpływy do budżetu pozostałości śtrodków finansowych gromadzonych na wydzielonym rachunku jedn. Budżetowej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</si>
</sst>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6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Arial CE"/>
      <family val="2"/>
    </font>
    <font>
      <b/>
      <i/>
      <sz val="10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6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 indent="3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20" xfId="0" applyFont="1" applyBorder="1" applyAlignment="1">
      <alignment wrapText="1"/>
    </xf>
    <xf numFmtId="4" fontId="9" fillId="0" borderId="21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4" fontId="11" fillId="0" borderId="21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64" fontId="15" fillId="0" borderId="16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4" fontId="16" fillId="0" borderId="21" xfId="0" applyNumberFormat="1" applyFont="1" applyBorder="1" applyAlignment="1">
      <alignment horizontal="right"/>
    </xf>
    <xf numFmtId="4" fontId="16" fillId="0" borderId="20" xfId="0" applyNumberFormat="1" applyFont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2" fontId="15" fillId="0" borderId="16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2" fontId="16" fillId="0" borderId="16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9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7" fillId="0" borderId="11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0" fillId="0" borderId="0" xfId="0" applyFont="1" applyAlignment="1">
      <alignment horizontal="left" indent="15"/>
    </xf>
    <xf numFmtId="0" fontId="20" fillId="0" borderId="0" xfId="0" applyFont="1" applyAlignment="1">
      <alignment horizontal="justify"/>
    </xf>
    <xf numFmtId="2" fontId="0" fillId="0" borderId="0" xfId="0" applyNumberFormat="1" applyAlignment="1">
      <alignment/>
    </xf>
    <xf numFmtId="4" fontId="2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" fontId="62" fillId="0" borderId="13" xfId="0" applyNumberFormat="1" applyFont="1" applyBorder="1" applyAlignment="1">
      <alignment horizontal="right"/>
    </xf>
    <xf numFmtId="4" fontId="63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vertical="center" wrapText="1"/>
    </xf>
    <xf numFmtId="0" fontId="9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49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0" fontId="10" fillId="0" borderId="33" xfId="0" applyFont="1" applyBorder="1" applyAlignment="1">
      <alignment wrapText="1"/>
    </xf>
    <xf numFmtId="4" fontId="10" fillId="0" borderId="33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9" fontId="10" fillId="0" borderId="1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9" fontId="18" fillId="0" borderId="12" xfId="0" applyNumberFormat="1" applyFont="1" applyBorder="1" applyAlignment="1">
      <alignment horizontal="right" vertical="center" wrapText="1"/>
    </xf>
    <xf numFmtId="49" fontId="19" fillId="0" borderId="19" xfId="0" applyNumberFormat="1" applyFont="1" applyBorder="1" applyAlignment="1">
      <alignment horizontal="right" vertical="center" wrapText="1"/>
    </xf>
    <xf numFmtId="49" fontId="19" fillId="0" borderId="14" xfId="0" applyNumberFormat="1" applyFont="1" applyBorder="1" applyAlignment="1">
      <alignment horizontal="right" vertical="center" wrapText="1"/>
    </xf>
    <xf numFmtId="49" fontId="19" fillId="0" borderId="18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6"/>
  <sheetViews>
    <sheetView tabSelected="1" view="pageBreakPreview" zoomScaleNormal="75" zoomScaleSheetLayoutView="100" zoomScalePageLayoutView="0" workbookViewId="0" topLeftCell="A368">
      <selection activeCell="D669" sqref="D669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6.25390625" style="0" customWidth="1"/>
    <col min="4" max="4" width="47.75390625" style="0" customWidth="1"/>
    <col min="5" max="5" width="16.875" style="0" customWidth="1"/>
    <col min="6" max="6" width="17.125" style="0" customWidth="1"/>
    <col min="7" max="7" width="9.375" style="0" customWidth="1"/>
    <col min="8" max="9" width="17.25390625" style="0" customWidth="1"/>
    <col min="10" max="10" width="11.00390625" style="0" customWidth="1"/>
  </cols>
  <sheetData>
    <row r="1" spans="1:10" s="6" customFormat="1" ht="18">
      <c r="A1" s="12"/>
      <c r="B1" s="13" t="s">
        <v>283</v>
      </c>
      <c r="C1" s="13"/>
      <c r="D1" s="13"/>
      <c r="E1" s="14"/>
      <c r="F1" s="14"/>
      <c r="G1" s="14"/>
      <c r="H1" s="15"/>
      <c r="I1" s="220" t="s">
        <v>374</v>
      </c>
      <c r="J1" s="221"/>
    </row>
    <row r="2" spans="1:10" s="9" customFormat="1" ht="56.25" customHeight="1">
      <c r="A2" s="16"/>
      <c r="B2" s="17"/>
      <c r="C2" s="17"/>
      <c r="D2" s="124" t="s">
        <v>399</v>
      </c>
      <c r="E2" s="124"/>
      <c r="F2" s="17"/>
      <c r="G2" s="17"/>
      <c r="H2" s="17"/>
      <c r="I2" s="222"/>
      <c r="J2" s="223"/>
    </row>
    <row r="3" spans="1:10" s="1" customFormat="1" ht="15">
      <c r="A3" s="131" t="s">
        <v>0</v>
      </c>
      <c r="B3" s="131" t="s">
        <v>87</v>
      </c>
      <c r="C3" s="131" t="s">
        <v>88</v>
      </c>
      <c r="D3" s="131" t="s">
        <v>106</v>
      </c>
      <c r="E3" s="121" t="s">
        <v>108</v>
      </c>
      <c r="F3" s="132"/>
      <c r="G3" s="122"/>
      <c r="H3" s="121" t="s">
        <v>107</v>
      </c>
      <c r="I3" s="132"/>
      <c r="J3" s="122"/>
    </row>
    <row r="4" spans="1:10" s="1" customFormat="1" ht="15">
      <c r="A4" s="120"/>
      <c r="B4" s="120"/>
      <c r="C4" s="120"/>
      <c r="D4" s="120"/>
      <c r="E4" s="71" t="s">
        <v>1</v>
      </c>
      <c r="F4" s="121" t="s">
        <v>2</v>
      </c>
      <c r="G4" s="122"/>
      <c r="H4" s="39" t="s">
        <v>1</v>
      </c>
      <c r="I4" s="123" t="s">
        <v>93</v>
      </c>
      <c r="J4" s="122"/>
    </row>
    <row r="5" spans="1:10" s="1" customFormat="1" ht="15">
      <c r="A5" s="42"/>
      <c r="B5" s="42"/>
      <c r="C5" s="42"/>
      <c r="D5" s="42"/>
      <c r="E5" s="42"/>
      <c r="F5" s="39" t="s">
        <v>3</v>
      </c>
      <c r="G5" s="69" t="s">
        <v>4</v>
      </c>
      <c r="H5" s="42"/>
      <c r="I5" s="39" t="s">
        <v>3</v>
      </c>
      <c r="J5" s="69" t="s">
        <v>5</v>
      </c>
    </row>
    <row r="6" spans="1:10" s="1" customFormat="1" ht="15.75">
      <c r="A6" s="36">
        <v>1</v>
      </c>
      <c r="B6" s="37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</row>
    <row r="7" spans="1:10" s="2" customFormat="1" ht="15.75">
      <c r="A7" s="115" t="s">
        <v>280</v>
      </c>
      <c r="B7" s="40"/>
      <c r="C7" s="41" t="s">
        <v>35</v>
      </c>
      <c r="D7" s="42" t="s">
        <v>6</v>
      </c>
      <c r="E7" s="43">
        <f>E8+E16+E21</f>
        <v>1666457.82</v>
      </c>
      <c r="F7" s="43">
        <f>F8+F16+F21</f>
        <v>596698.8400000001</v>
      </c>
      <c r="G7" s="44">
        <f>F7/E7*100</f>
        <v>35.80641723053033</v>
      </c>
      <c r="H7" s="43">
        <f>H8+H14+H16+H21</f>
        <v>2066659.79</v>
      </c>
      <c r="I7" s="43">
        <f>I8+I14+I16+I21</f>
        <v>129464.18</v>
      </c>
      <c r="J7" s="45">
        <f>I7/H7*100</f>
        <v>6.264416650792823</v>
      </c>
    </row>
    <row r="8" spans="1:10" s="1" customFormat="1" ht="15.75">
      <c r="A8" s="86"/>
      <c r="B8" s="87" t="s">
        <v>50</v>
      </c>
      <c r="C8" s="86" t="s">
        <v>35</v>
      </c>
      <c r="D8" s="88" t="s">
        <v>116</v>
      </c>
      <c r="E8" s="89">
        <f>E9+E13</f>
        <v>1574498.03</v>
      </c>
      <c r="F8" s="89">
        <f>F9+F13</f>
        <v>506192.03</v>
      </c>
      <c r="G8" s="90">
        <v>3.21</v>
      </c>
      <c r="H8" s="89">
        <f>H10+H11+H12</f>
        <v>1960000</v>
      </c>
      <c r="I8" s="89">
        <f>I10+I11+I12</f>
        <v>24645</v>
      </c>
      <c r="J8" s="91">
        <f>I8/H8*100</f>
        <v>1.2573979591836735</v>
      </c>
    </row>
    <row r="9" spans="1:10" s="1" customFormat="1" ht="30">
      <c r="A9" s="46"/>
      <c r="B9" s="51"/>
      <c r="C9" s="52">
        <v>2700</v>
      </c>
      <c r="D9" s="77" t="s">
        <v>109</v>
      </c>
      <c r="E9" s="54">
        <v>0</v>
      </c>
      <c r="F9" s="54">
        <v>0</v>
      </c>
      <c r="G9" s="50">
        <v>0</v>
      </c>
      <c r="H9" s="125"/>
      <c r="I9" s="53"/>
      <c r="J9" s="48"/>
    </row>
    <row r="10" spans="1:10" s="1" customFormat="1" ht="15.75">
      <c r="A10" s="38"/>
      <c r="B10" s="78"/>
      <c r="C10" s="79">
        <v>6050</v>
      </c>
      <c r="D10" s="82" t="s">
        <v>284</v>
      </c>
      <c r="E10" s="103"/>
      <c r="F10" s="81"/>
      <c r="G10" s="65"/>
      <c r="H10" s="126">
        <v>160000</v>
      </c>
      <c r="I10" s="103">
        <v>24620</v>
      </c>
      <c r="J10" s="67">
        <f>I10/H10*100</f>
        <v>15.387500000000001</v>
      </c>
    </row>
    <row r="11" spans="1:10" s="1" customFormat="1" ht="30">
      <c r="A11" s="36"/>
      <c r="B11" s="55"/>
      <c r="C11" s="56">
        <v>6058</v>
      </c>
      <c r="D11" s="83" t="s">
        <v>111</v>
      </c>
      <c r="E11" s="75"/>
      <c r="F11" s="58"/>
      <c r="G11" s="59"/>
      <c r="H11" s="75">
        <v>1068306</v>
      </c>
      <c r="I11" s="60">
        <v>25</v>
      </c>
      <c r="J11" s="64">
        <f>I11/H11*100</f>
        <v>0.002340153476625611</v>
      </c>
    </row>
    <row r="12" spans="1:10" s="1" customFormat="1" ht="44.25" customHeight="1">
      <c r="A12" s="38"/>
      <c r="B12" s="55"/>
      <c r="C12" s="56">
        <v>6059</v>
      </c>
      <c r="D12" s="83" t="s">
        <v>112</v>
      </c>
      <c r="E12" s="75"/>
      <c r="F12" s="61"/>
      <c r="G12" s="59"/>
      <c r="H12" s="75">
        <v>731694</v>
      </c>
      <c r="I12" s="75">
        <v>0</v>
      </c>
      <c r="J12" s="67">
        <f>I12/H12*100</f>
        <v>0</v>
      </c>
    </row>
    <row r="13" spans="1:10" s="1" customFormat="1" ht="28.5" customHeight="1">
      <c r="A13" s="38"/>
      <c r="B13" s="63"/>
      <c r="C13" s="36">
        <v>6268</v>
      </c>
      <c r="D13" s="84" t="s">
        <v>113</v>
      </c>
      <c r="E13" s="64">
        <v>1574498.03</v>
      </c>
      <c r="F13" s="64">
        <v>506192.03</v>
      </c>
      <c r="G13" s="64">
        <v>3.21</v>
      </c>
      <c r="H13" s="149"/>
      <c r="I13" s="149"/>
      <c r="J13" s="144"/>
    </row>
    <row r="14" spans="1:10" s="1" customFormat="1" ht="15.75">
      <c r="A14" s="92"/>
      <c r="B14" s="97" t="s">
        <v>115</v>
      </c>
      <c r="C14" s="92" t="s">
        <v>35</v>
      </c>
      <c r="D14" s="94" t="s">
        <v>114</v>
      </c>
      <c r="E14" s="95"/>
      <c r="F14" s="95"/>
      <c r="G14" s="96"/>
      <c r="H14" s="99">
        <f>H15</f>
        <v>14700</v>
      </c>
      <c r="I14" s="99">
        <f>I15</f>
        <v>14312.37</v>
      </c>
      <c r="J14" s="99">
        <f>J15</f>
        <v>97.3630612244898</v>
      </c>
    </row>
    <row r="15" spans="1:10" s="1" customFormat="1" ht="15.75">
      <c r="A15" s="38"/>
      <c r="B15" s="37"/>
      <c r="C15" s="38">
        <v>2850</v>
      </c>
      <c r="D15" s="85" t="s">
        <v>77</v>
      </c>
      <c r="E15" s="62"/>
      <c r="F15" s="62"/>
      <c r="G15" s="59"/>
      <c r="H15" s="67">
        <v>14700</v>
      </c>
      <c r="I15" s="67">
        <v>14312.37</v>
      </c>
      <c r="J15" s="67">
        <f>I15/H15*100</f>
        <v>97.3630612244898</v>
      </c>
    </row>
    <row r="16" spans="1:10" s="101" customFormat="1" ht="22.5" customHeight="1">
      <c r="A16" s="92"/>
      <c r="B16" s="97" t="s">
        <v>307</v>
      </c>
      <c r="C16" s="92" t="s">
        <v>35</v>
      </c>
      <c r="D16" s="94" t="s">
        <v>117</v>
      </c>
      <c r="E16" s="99">
        <f>E20</f>
        <v>0</v>
      </c>
      <c r="F16" s="99">
        <f>F20</f>
        <v>0</v>
      </c>
      <c r="G16" s="96">
        <v>0</v>
      </c>
      <c r="H16" s="99">
        <v>0</v>
      </c>
      <c r="I16" s="99">
        <v>0</v>
      </c>
      <c r="J16" s="100">
        <v>0</v>
      </c>
    </row>
    <row r="17" spans="1:10" s="1" customFormat="1" ht="15.75">
      <c r="A17" s="38"/>
      <c r="B17" s="37"/>
      <c r="C17" s="38">
        <v>6050</v>
      </c>
      <c r="D17" s="85" t="s">
        <v>110</v>
      </c>
      <c r="E17" s="62"/>
      <c r="F17" s="62"/>
      <c r="G17" s="59"/>
      <c r="H17" s="67">
        <v>0</v>
      </c>
      <c r="I17" s="67">
        <v>0</v>
      </c>
      <c r="J17" s="65">
        <v>0</v>
      </c>
    </row>
    <row r="18" spans="1:10" s="1" customFormat="1" ht="30">
      <c r="A18" s="38"/>
      <c r="B18" s="37"/>
      <c r="C18" s="38">
        <v>6058</v>
      </c>
      <c r="D18" s="83" t="s">
        <v>111</v>
      </c>
      <c r="E18" s="62"/>
      <c r="F18" s="62"/>
      <c r="G18" s="59"/>
      <c r="H18" s="67"/>
      <c r="I18" s="67"/>
      <c r="J18" s="65"/>
    </row>
    <row r="19" spans="1:10" s="1" customFormat="1" ht="30">
      <c r="A19" s="38"/>
      <c r="B19" s="37"/>
      <c r="C19" s="38">
        <v>6059</v>
      </c>
      <c r="D19" s="83" t="s">
        <v>308</v>
      </c>
      <c r="E19" s="62"/>
      <c r="F19" s="62"/>
      <c r="G19" s="59"/>
      <c r="H19" s="67"/>
      <c r="I19" s="67"/>
      <c r="J19" s="65"/>
    </row>
    <row r="20" spans="1:10" s="1" customFormat="1" ht="45">
      <c r="A20" s="38"/>
      <c r="B20" s="37"/>
      <c r="C20" s="38">
        <v>6268</v>
      </c>
      <c r="D20" s="84" t="s">
        <v>113</v>
      </c>
      <c r="E20" s="67">
        <v>0</v>
      </c>
      <c r="F20" s="67">
        <v>0</v>
      </c>
      <c r="G20" s="64">
        <v>0</v>
      </c>
      <c r="H20" s="143"/>
      <c r="I20" s="148"/>
      <c r="J20" s="144"/>
    </row>
    <row r="21" spans="1:10" s="1" customFormat="1" ht="15.75">
      <c r="A21" s="92"/>
      <c r="B21" s="93" t="s">
        <v>9</v>
      </c>
      <c r="C21" s="92" t="s">
        <v>35</v>
      </c>
      <c r="D21" s="94" t="s">
        <v>118</v>
      </c>
      <c r="E21" s="99">
        <f>E22</f>
        <v>91959.79</v>
      </c>
      <c r="F21" s="99">
        <f>F22</f>
        <v>90506.81</v>
      </c>
      <c r="G21" s="96">
        <f>F21/E21*100</f>
        <v>98.41998334271969</v>
      </c>
      <c r="H21" s="99">
        <f>H22+H23+H24+H26+H25+H27+H28</f>
        <v>91959.79000000001</v>
      </c>
      <c r="I21" s="99">
        <f>SUM(I23:I28)</f>
        <v>90506.81</v>
      </c>
      <c r="J21" s="100">
        <f>I21/H21*100</f>
        <v>98.41998334271968</v>
      </c>
    </row>
    <row r="22" spans="1:10" s="1" customFormat="1" ht="45">
      <c r="A22" s="79"/>
      <c r="B22" s="79"/>
      <c r="C22" s="38">
        <v>2010</v>
      </c>
      <c r="D22" s="102" t="s">
        <v>270</v>
      </c>
      <c r="E22" s="103">
        <v>91959.79</v>
      </c>
      <c r="F22" s="103">
        <v>90506.81</v>
      </c>
      <c r="G22" s="65">
        <f>F22/E22*100</f>
        <v>98.41998334271969</v>
      </c>
      <c r="H22" s="81"/>
      <c r="I22" s="80"/>
      <c r="J22" s="62"/>
    </row>
    <row r="23" spans="1:10" s="1" customFormat="1" ht="19.5" customHeight="1">
      <c r="A23" s="79"/>
      <c r="B23" s="79"/>
      <c r="C23" s="38">
        <v>4110</v>
      </c>
      <c r="D23" s="106" t="s">
        <v>129</v>
      </c>
      <c r="E23" s="103"/>
      <c r="F23" s="103"/>
      <c r="G23" s="65"/>
      <c r="H23" s="103">
        <v>202.8</v>
      </c>
      <c r="I23" s="80">
        <v>202.8</v>
      </c>
      <c r="J23" s="67">
        <v>100</v>
      </c>
    </row>
    <row r="24" spans="1:10" s="1" customFormat="1" ht="21" customHeight="1">
      <c r="A24" s="79"/>
      <c r="B24" s="79"/>
      <c r="C24" s="38">
        <v>4120</v>
      </c>
      <c r="D24" s="106" t="s">
        <v>130</v>
      </c>
      <c r="E24" s="103"/>
      <c r="F24" s="103"/>
      <c r="G24" s="65"/>
      <c r="H24" s="103">
        <v>29.06</v>
      </c>
      <c r="I24" s="80">
        <v>29.06</v>
      </c>
      <c r="J24" s="67">
        <v>100</v>
      </c>
    </row>
    <row r="25" spans="1:10" s="1" customFormat="1" ht="15.75">
      <c r="A25" s="79"/>
      <c r="B25" s="79"/>
      <c r="C25" s="38">
        <v>4170</v>
      </c>
      <c r="D25" s="102" t="s">
        <v>83</v>
      </c>
      <c r="E25" s="103"/>
      <c r="F25" s="103"/>
      <c r="G25" s="65"/>
      <c r="H25" s="103">
        <v>1186</v>
      </c>
      <c r="I25" s="80">
        <v>1186</v>
      </c>
      <c r="J25" s="67">
        <v>100</v>
      </c>
    </row>
    <row r="26" spans="1:10" s="1" customFormat="1" ht="15.75">
      <c r="A26" s="38"/>
      <c r="B26" s="38"/>
      <c r="C26" s="38">
        <v>4210</v>
      </c>
      <c r="D26" s="85" t="s">
        <v>10</v>
      </c>
      <c r="E26" s="62"/>
      <c r="F26" s="62"/>
      <c r="G26" s="65"/>
      <c r="H26" s="62">
        <v>385.27</v>
      </c>
      <c r="I26" s="62">
        <v>356.79</v>
      </c>
      <c r="J26" s="67">
        <v>92.61</v>
      </c>
    </row>
    <row r="27" spans="1:10" s="1" customFormat="1" ht="15.75">
      <c r="A27" s="38"/>
      <c r="B27" s="38"/>
      <c r="C27" s="38">
        <v>4300</v>
      </c>
      <c r="D27" s="85" t="s">
        <v>8</v>
      </c>
      <c r="E27" s="62"/>
      <c r="F27" s="62"/>
      <c r="G27" s="65"/>
      <c r="H27" s="62">
        <v>0</v>
      </c>
      <c r="I27" s="65">
        <v>0</v>
      </c>
      <c r="J27" s="65">
        <v>0</v>
      </c>
    </row>
    <row r="28" spans="1:10" s="1" customFormat="1" ht="15.75">
      <c r="A28" s="38"/>
      <c r="B28" s="38"/>
      <c r="C28" s="38">
        <v>4430</v>
      </c>
      <c r="D28" s="85" t="s">
        <v>181</v>
      </c>
      <c r="E28" s="62"/>
      <c r="F28" s="62"/>
      <c r="G28" s="65"/>
      <c r="H28" s="67">
        <v>90156.66</v>
      </c>
      <c r="I28" s="67">
        <v>88732.16</v>
      </c>
      <c r="J28" s="67">
        <f>I28/H28*100</f>
        <v>98.41997252338318</v>
      </c>
    </row>
    <row r="29" spans="1:10" s="2" customFormat="1" ht="15.75">
      <c r="A29" s="115" t="s">
        <v>279</v>
      </c>
      <c r="B29" s="68"/>
      <c r="C29" s="39" t="s">
        <v>35</v>
      </c>
      <c r="D29" s="69" t="s">
        <v>11</v>
      </c>
      <c r="E29" s="70">
        <f>E31</f>
        <v>5800</v>
      </c>
      <c r="F29" s="70">
        <f>F30</f>
        <v>4413.19</v>
      </c>
      <c r="G29" s="44">
        <v>76.09</v>
      </c>
      <c r="H29" s="135"/>
      <c r="I29" s="136"/>
      <c r="J29" s="137"/>
    </row>
    <row r="30" spans="1:10" s="1" customFormat="1" ht="15.75">
      <c r="A30" s="92"/>
      <c r="B30" s="92" t="s">
        <v>12</v>
      </c>
      <c r="C30" s="92" t="s">
        <v>35</v>
      </c>
      <c r="D30" s="104" t="s">
        <v>271</v>
      </c>
      <c r="E30" s="99">
        <v>5800</v>
      </c>
      <c r="F30" s="99">
        <v>4413.19</v>
      </c>
      <c r="G30" s="100">
        <f>F30/E30*100</f>
        <v>76.08948275862069</v>
      </c>
      <c r="H30" s="140"/>
      <c r="I30" s="141"/>
      <c r="J30" s="142"/>
    </row>
    <row r="31" spans="1:10" s="1" customFormat="1" ht="21.75" customHeight="1">
      <c r="A31" s="38"/>
      <c r="B31" s="38"/>
      <c r="C31" s="108" t="s">
        <v>138</v>
      </c>
      <c r="D31" s="35" t="s">
        <v>119</v>
      </c>
      <c r="E31" s="67">
        <v>5800</v>
      </c>
      <c r="F31" s="67">
        <v>4413.19</v>
      </c>
      <c r="G31" s="65">
        <f>F31/E31*100</f>
        <v>76.08948275862069</v>
      </c>
      <c r="H31" s="145"/>
      <c r="I31" s="145"/>
      <c r="J31" s="146"/>
    </row>
    <row r="32" spans="1:10" s="2" customFormat="1" ht="29.25">
      <c r="A32" s="39">
        <v>400</v>
      </c>
      <c r="B32" s="39"/>
      <c r="C32" s="39" t="s">
        <v>35</v>
      </c>
      <c r="D32" s="105" t="s">
        <v>126</v>
      </c>
      <c r="E32" s="70">
        <f>E34+E36</f>
        <v>75000</v>
      </c>
      <c r="F32" s="70">
        <f>F34+F36</f>
        <v>60474.52</v>
      </c>
      <c r="G32" s="45">
        <f>F32/E32*100</f>
        <v>80.63269333333332</v>
      </c>
      <c r="H32" s="135"/>
      <c r="I32" s="133"/>
      <c r="J32" s="147"/>
    </row>
    <row r="33" spans="1:10" s="10" customFormat="1" ht="15.75">
      <c r="A33" s="92"/>
      <c r="B33" s="93">
        <v>40002</v>
      </c>
      <c r="C33" s="92" t="s">
        <v>35</v>
      </c>
      <c r="D33" s="94" t="s">
        <v>121</v>
      </c>
      <c r="E33" s="99"/>
      <c r="F33" s="99"/>
      <c r="G33" s="100"/>
      <c r="H33" s="140"/>
      <c r="I33" s="138"/>
      <c r="J33" s="139"/>
    </row>
    <row r="34" spans="1:10" s="10" customFormat="1" ht="21.75" customHeight="1">
      <c r="A34" s="38"/>
      <c r="B34" s="38"/>
      <c r="C34" s="108" t="s">
        <v>123</v>
      </c>
      <c r="D34" s="85" t="s">
        <v>122</v>
      </c>
      <c r="E34" s="67">
        <v>62000</v>
      </c>
      <c r="F34" s="67">
        <v>53607.13</v>
      </c>
      <c r="G34" s="65">
        <f>F34/E34*100</f>
        <v>86.4631129032258</v>
      </c>
      <c r="H34" s="148"/>
      <c r="I34" s="143"/>
      <c r="J34" s="144"/>
    </row>
    <row r="35" spans="1:10" s="10" customFormat="1" ht="15.75">
      <c r="A35" s="92"/>
      <c r="B35" s="92">
        <v>40003</v>
      </c>
      <c r="C35" s="109"/>
      <c r="D35" s="94" t="s">
        <v>124</v>
      </c>
      <c r="E35" s="99"/>
      <c r="F35" s="99"/>
      <c r="G35" s="100"/>
      <c r="H35" s="141"/>
      <c r="I35" s="138"/>
      <c r="J35" s="139"/>
    </row>
    <row r="36" spans="1:10" s="10" customFormat="1" ht="23.25" customHeight="1">
      <c r="A36" s="38"/>
      <c r="B36" s="37"/>
      <c r="C36" s="108" t="s">
        <v>123</v>
      </c>
      <c r="D36" s="85" t="s">
        <v>122</v>
      </c>
      <c r="E36" s="67">
        <v>13000</v>
      </c>
      <c r="F36" s="67">
        <v>6867.39</v>
      </c>
      <c r="G36" s="65">
        <f>F36/E36*100</f>
        <v>52.826076923076926</v>
      </c>
      <c r="H36" s="145"/>
      <c r="I36" s="143"/>
      <c r="J36" s="144"/>
    </row>
    <row r="37" spans="1:10" s="1" customFormat="1" ht="15">
      <c r="A37" s="39">
        <v>600</v>
      </c>
      <c r="B37" s="68"/>
      <c r="C37" s="39" t="s">
        <v>35</v>
      </c>
      <c r="D37" s="105" t="s">
        <v>125</v>
      </c>
      <c r="E37" s="70">
        <v>206056.16</v>
      </c>
      <c r="F37" s="70">
        <v>175820.55</v>
      </c>
      <c r="G37" s="45">
        <f>F37/E37*100</f>
        <v>85.32651972161375</v>
      </c>
      <c r="H37" s="70">
        <f>H38+H40+H42</f>
        <v>891950.13</v>
      </c>
      <c r="I37" s="70">
        <f>I38+I40+I42</f>
        <v>612340.14</v>
      </c>
      <c r="J37" s="70">
        <f aca="true" t="shared" si="0" ref="J37:J54">I37/H37*100</f>
        <v>68.6518359496175</v>
      </c>
    </row>
    <row r="38" spans="1:10" s="1" customFormat="1" ht="15.75">
      <c r="A38" s="39"/>
      <c r="B38" s="93">
        <v>60004</v>
      </c>
      <c r="C38" s="39"/>
      <c r="D38" s="105"/>
      <c r="E38" s="70"/>
      <c r="F38" s="70"/>
      <c r="G38" s="44"/>
      <c r="H38" s="99">
        <f>H39</f>
        <v>93000</v>
      </c>
      <c r="I38" s="99">
        <f>I39</f>
        <v>79156.01</v>
      </c>
      <c r="J38" s="70">
        <f>I38/H38*100</f>
        <v>85.11398924731182</v>
      </c>
    </row>
    <row r="39" spans="1:10" s="1" customFormat="1" ht="15.75">
      <c r="A39" s="38"/>
      <c r="B39" s="37"/>
      <c r="C39" s="38">
        <v>2310</v>
      </c>
      <c r="D39" s="85" t="s">
        <v>364</v>
      </c>
      <c r="E39" s="67"/>
      <c r="F39" s="67"/>
      <c r="G39" s="59"/>
      <c r="H39" s="67">
        <v>93000</v>
      </c>
      <c r="I39" s="67">
        <v>79156.01</v>
      </c>
      <c r="J39" s="67">
        <f>I39/H39*100</f>
        <v>85.11398924731182</v>
      </c>
    </row>
    <row r="40" spans="1:10" s="1" customFormat="1" ht="15.75">
      <c r="A40" s="92"/>
      <c r="B40" s="93">
        <v>60014</v>
      </c>
      <c r="C40" s="92"/>
      <c r="D40" s="94" t="s">
        <v>318</v>
      </c>
      <c r="E40" s="99"/>
      <c r="F40" s="99"/>
      <c r="G40" s="96"/>
      <c r="H40" s="99">
        <v>0</v>
      </c>
      <c r="I40" s="99">
        <v>0</v>
      </c>
      <c r="J40" s="99">
        <v>99.79</v>
      </c>
    </row>
    <row r="41" spans="1:10" s="1" customFormat="1" ht="30">
      <c r="A41" s="38"/>
      <c r="B41" s="37"/>
      <c r="C41" s="38">
        <v>6620</v>
      </c>
      <c r="D41" s="85" t="s">
        <v>319</v>
      </c>
      <c r="E41" s="67"/>
      <c r="F41" s="67"/>
      <c r="G41" s="59"/>
      <c r="H41" s="67">
        <v>0</v>
      </c>
      <c r="I41" s="67">
        <v>0</v>
      </c>
      <c r="J41" s="67">
        <v>0</v>
      </c>
    </row>
    <row r="42" spans="1:10" s="1" customFormat="1" ht="15.75">
      <c r="A42" s="92"/>
      <c r="B42" s="93">
        <v>60016</v>
      </c>
      <c r="C42" s="92" t="s">
        <v>35</v>
      </c>
      <c r="D42" s="94" t="s">
        <v>120</v>
      </c>
      <c r="E42" s="99">
        <v>206056.16</v>
      </c>
      <c r="F42" s="99">
        <v>175820.55</v>
      </c>
      <c r="G42" s="127">
        <f>F42/E42*100</f>
        <v>85.32651972161375</v>
      </c>
      <c r="H42" s="99">
        <f>SUM(H44:H54)</f>
        <v>798950.13</v>
      </c>
      <c r="I42" s="99">
        <f>SUM(I44:I54)</f>
        <v>533184.13</v>
      </c>
      <c r="J42" s="99">
        <f t="shared" si="0"/>
        <v>66.73559587505167</v>
      </c>
    </row>
    <row r="43" spans="1:10" s="1" customFormat="1" ht="30">
      <c r="A43" s="38"/>
      <c r="B43" s="37"/>
      <c r="C43" s="38">
        <v>2700</v>
      </c>
      <c r="D43" s="85" t="s">
        <v>109</v>
      </c>
      <c r="E43" s="67">
        <v>76500</v>
      </c>
      <c r="F43" s="67">
        <v>97264.39</v>
      </c>
      <c r="G43" s="64">
        <v>144.1</v>
      </c>
      <c r="H43" s="143"/>
      <c r="I43" s="143"/>
      <c r="J43" s="143"/>
    </row>
    <row r="44" spans="1:10" s="1" customFormat="1" ht="15.75">
      <c r="A44" s="38"/>
      <c r="B44" s="37"/>
      <c r="C44" s="38">
        <v>4010</v>
      </c>
      <c r="D44" s="85" t="s">
        <v>127</v>
      </c>
      <c r="E44" s="62"/>
      <c r="F44" s="62"/>
      <c r="G44" s="44"/>
      <c r="H44" s="67">
        <v>107888</v>
      </c>
      <c r="I44" s="67">
        <v>102828.02</v>
      </c>
      <c r="J44" s="67">
        <f t="shared" si="0"/>
        <v>95.30996959810174</v>
      </c>
    </row>
    <row r="45" spans="1:10" s="1" customFormat="1" ht="15.75">
      <c r="A45" s="38"/>
      <c r="B45" s="37"/>
      <c r="C45" s="38">
        <v>4040</v>
      </c>
      <c r="D45" s="85" t="s">
        <v>128</v>
      </c>
      <c r="E45" s="62"/>
      <c r="F45" s="62"/>
      <c r="G45" s="44"/>
      <c r="H45" s="67">
        <v>3483.21</v>
      </c>
      <c r="I45" s="67">
        <v>3483.21</v>
      </c>
      <c r="J45" s="67">
        <f t="shared" si="0"/>
        <v>100</v>
      </c>
    </row>
    <row r="46" spans="1:10" s="1" customFormat="1" ht="15.75">
      <c r="A46" s="46"/>
      <c r="B46" s="47"/>
      <c r="C46" s="46">
        <v>4110</v>
      </c>
      <c r="D46" s="106" t="s">
        <v>129</v>
      </c>
      <c r="E46" s="48"/>
      <c r="F46" s="48"/>
      <c r="G46" s="44"/>
      <c r="H46" s="49">
        <v>18815</v>
      </c>
      <c r="I46" s="49">
        <v>17072.23</v>
      </c>
      <c r="J46" s="49">
        <f t="shared" si="0"/>
        <v>90.73733723093277</v>
      </c>
    </row>
    <row r="47" spans="1:10" s="1" customFormat="1" ht="15.75">
      <c r="A47" s="46"/>
      <c r="B47" s="47"/>
      <c r="C47" s="46">
        <v>4120</v>
      </c>
      <c r="D47" s="106" t="s">
        <v>130</v>
      </c>
      <c r="E47" s="48"/>
      <c r="F47" s="48"/>
      <c r="G47" s="44"/>
      <c r="H47" s="49">
        <v>2729</v>
      </c>
      <c r="I47" s="49">
        <v>2322.81</v>
      </c>
      <c r="J47" s="49">
        <f t="shared" si="0"/>
        <v>85.11579333089043</v>
      </c>
    </row>
    <row r="48" spans="1:10" s="1" customFormat="1" ht="15.75">
      <c r="A48" s="46"/>
      <c r="B48" s="47"/>
      <c r="C48" s="46">
        <v>4170</v>
      </c>
      <c r="D48" s="102" t="s">
        <v>83</v>
      </c>
      <c r="E48" s="48"/>
      <c r="F48" s="48"/>
      <c r="G48" s="44"/>
      <c r="H48" s="49">
        <v>13000</v>
      </c>
      <c r="I48" s="49">
        <v>11089.95</v>
      </c>
      <c r="J48" s="49">
        <f t="shared" si="0"/>
        <v>85.3073076923077</v>
      </c>
    </row>
    <row r="49" spans="1:10" s="1" customFormat="1" ht="15.75">
      <c r="A49" s="46"/>
      <c r="B49" s="47"/>
      <c r="C49" s="46">
        <v>4210</v>
      </c>
      <c r="D49" s="106" t="s">
        <v>131</v>
      </c>
      <c r="E49" s="48"/>
      <c r="F49" s="48"/>
      <c r="G49" s="44"/>
      <c r="H49" s="49">
        <v>500</v>
      </c>
      <c r="I49" s="49">
        <v>119.76</v>
      </c>
      <c r="J49" s="49">
        <f t="shared" si="0"/>
        <v>23.952</v>
      </c>
    </row>
    <row r="50" spans="1:10" s="1" customFormat="1" ht="15.75">
      <c r="A50" s="46"/>
      <c r="B50" s="47"/>
      <c r="C50" s="46">
        <v>4270</v>
      </c>
      <c r="D50" s="106" t="s">
        <v>132</v>
      </c>
      <c r="E50" s="48"/>
      <c r="F50" s="48"/>
      <c r="G50" s="44"/>
      <c r="H50" s="49">
        <v>22723.21</v>
      </c>
      <c r="I50" s="49">
        <v>13006.05</v>
      </c>
      <c r="J50" s="49">
        <f t="shared" si="0"/>
        <v>57.23685165960267</v>
      </c>
    </row>
    <row r="51" spans="1:10" s="1" customFormat="1" ht="15.75">
      <c r="A51" s="46"/>
      <c r="B51" s="47"/>
      <c r="C51" s="46">
        <v>4280</v>
      </c>
      <c r="D51" s="106" t="s">
        <v>133</v>
      </c>
      <c r="E51" s="48"/>
      <c r="F51" s="48"/>
      <c r="G51" s="44"/>
      <c r="H51" s="49">
        <v>500</v>
      </c>
      <c r="I51" s="49">
        <v>237</v>
      </c>
      <c r="J51" s="49">
        <f t="shared" si="0"/>
        <v>47.4</v>
      </c>
    </row>
    <row r="52" spans="1:10" s="1" customFormat="1" ht="15.75">
      <c r="A52" s="46"/>
      <c r="B52" s="47"/>
      <c r="C52" s="46">
        <v>4300</v>
      </c>
      <c r="D52" s="106" t="s">
        <v>8</v>
      </c>
      <c r="E52" s="48"/>
      <c r="F52" s="48"/>
      <c r="G52" s="44"/>
      <c r="H52" s="49">
        <v>77000</v>
      </c>
      <c r="I52" s="49">
        <v>65867.57</v>
      </c>
      <c r="J52" s="49">
        <f t="shared" si="0"/>
        <v>85.54229870129872</v>
      </c>
    </row>
    <row r="53" spans="1:10" s="1" customFormat="1" ht="15.75">
      <c r="A53" s="46"/>
      <c r="B53" s="47"/>
      <c r="C53" s="46">
        <v>4440</v>
      </c>
      <c r="D53" s="106" t="s">
        <v>153</v>
      </c>
      <c r="E53" s="48"/>
      <c r="F53" s="48"/>
      <c r="G53" s="44"/>
      <c r="H53" s="49">
        <v>6563.58</v>
      </c>
      <c r="I53" s="49">
        <v>6563.58</v>
      </c>
      <c r="J53" s="49">
        <f t="shared" si="0"/>
        <v>100</v>
      </c>
    </row>
    <row r="54" spans="1:10" s="1" customFormat="1" ht="15.75">
      <c r="A54" s="46"/>
      <c r="B54" s="47"/>
      <c r="C54" s="46">
        <v>6050</v>
      </c>
      <c r="D54" s="106" t="s">
        <v>134</v>
      </c>
      <c r="E54" s="48"/>
      <c r="F54" s="48"/>
      <c r="G54" s="44"/>
      <c r="H54" s="49">
        <v>545748.13</v>
      </c>
      <c r="I54" s="49">
        <v>310593.95</v>
      </c>
      <c r="J54" s="49">
        <f t="shared" si="0"/>
        <v>56.91159216615181</v>
      </c>
    </row>
    <row r="55" spans="1:10" s="1" customFormat="1" ht="15.75">
      <c r="A55" s="46"/>
      <c r="B55" s="47"/>
      <c r="C55" s="46">
        <v>6630</v>
      </c>
      <c r="D55" s="106" t="s">
        <v>364</v>
      </c>
      <c r="E55" s="48">
        <v>66000</v>
      </c>
      <c r="F55" s="48">
        <v>0</v>
      </c>
      <c r="G55" s="44">
        <v>0</v>
      </c>
      <c r="H55" s="49"/>
      <c r="I55" s="49"/>
      <c r="J55" s="49"/>
    </row>
    <row r="56" spans="1:10" s="1" customFormat="1" ht="30">
      <c r="A56" s="46"/>
      <c r="B56" s="47"/>
      <c r="C56" s="46">
        <v>6290</v>
      </c>
      <c r="D56" s="106" t="s">
        <v>290</v>
      </c>
      <c r="E56" s="49">
        <v>78556.16</v>
      </c>
      <c r="F56" s="49">
        <v>78556.16</v>
      </c>
      <c r="G56" s="43">
        <f>F56/E56*100</f>
        <v>100</v>
      </c>
      <c r="H56" s="49"/>
      <c r="I56" s="49"/>
      <c r="J56" s="49"/>
    </row>
    <row r="57" spans="1:10" s="2" customFormat="1" ht="15.75">
      <c r="A57" s="71">
        <v>700</v>
      </c>
      <c r="B57" s="72"/>
      <c r="C57" s="71" t="s">
        <v>35</v>
      </c>
      <c r="D57" s="107" t="s">
        <v>13</v>
      </c>
      <c r="E57" s="73">
        <f>E58+E60</f>
        <v>629757</v>
      </c>
      <c r="F57" s="73">
        <f>F58+F60</f>
        <v>524122.97000000003</v>
      </c>
      <c r="G57" s="70">
        <f>F57/E57*100</f>
        <v>83.2262237656747</v>
      </c>
      <c r="H57" s="73">
        <f>H58+H60</f>
        <v>489459</v>
      </c>
      <c r="I57" s="73">
        <f>I58+I60</f>
        <v>276983.36</v>
      </c>
      <c r="J57" s="73">
        <f>I57/H57*100</f>
        <v>56.58969597044901</v>
      </c>
    </row>
    <row r="58" spans="1:10" s="1" customFormat="1" ht="30">
      <c r="A58" s="92"/>
      <c r="B58" s="110">
        <v>70004</v>
      </c>
      <c r="C58" s="111" t="s">
        <v>35</v>
      </c>
      <c r="D58" s="112" t="s">
        <v>135</v>
      </c>
      <c r="E58" s="113">
        <f>E59</f>
        <v>50000</v>
      </c>
      <c r="F58" s="113">
        <f>F59</f>
        <v>53054.14</v>
      </c>
      <c r="G58" s="99">
        <f>F58/E58*100</f>
        <v>106.10828</v>
      </c>
      <c r="H58" s="153"/>
      <c r="I58" s="152"/>
      <c r="J58" s="138"/>
    </row>
    <row r="59" spans="1:10" s="1" customFormat="1" ht="20.25" customHeight="1">
      <c r="A59" s="38"/>
      <c r="B59" s="78"/>
      <c r="C59" s="114" t="s">
        <v>123</v>
      </c>
      <c r="D59" s="82" t="s">
        <v>136</v>
      </c>
      <c r="E59" s="103">
        <v>50000</v>
      </c>
      <c r="F59" s="103">
        <v>53054.14</v>
      </c>
      <c r="G59" s="67">
        <f>F59/E59*100</f>
        <v>106.10828</v>
      </c>
      <c r="H59" s="155"/>
      <c r="I59" s="154"/>
      <c r="J59" s="143"/>
    </row>
    <row r="60" spans="1:10" s="1" customFormat="1" ht="15.75">
      <c r="A60" s="92"/>
      <c r="B60" s="93">
        <v>70005</v>
      </c>
      <c r="C60" s="92" t="s">
        <v>35</v>
      </c>
      <c r="D60" s="94" t="s">
        <v>140</v>
      </c>
      <c r="E60" s="99">
        <f>SUM(E61:E76)</f>
        <v>579757</v>
      </c>
      <c r="F60" s="99">
        <f>SUM(F61:F75)</f>
        <v>471068.83</v>
      </c>
      <c r="G60" s="127">
        <f>F60/E60*100</f>
        <v>81.25280591696176</v>
      </c>
      <c r="H60" s="99">
        <f>SUM(H61:H70)</f>
        <v>489459</v>
      </c>
      <c r="I60" s="99">
        <f>SUM(I61:I70)</f>
        <v>276983.36</v>
      </c>
      <c r="J60" s="99">
        <f aca="true" t="shared" si="1" ref="J60:J70">I60/H60*100</f>
        <v>56.58969597044901</v>
      </c>
    </row>
    <row r="61" spans="1:10" s="1" customFormat="1" ht="20.25" customHeight="1">
      <c r="A61" s="92"/>
      <c r="B61" s="93"/>
      <c r="C61" s="38">
        <v>4210</v>
      </c>
      <c r="D61" s="85" t="s">
        <v>131</v>
      </c>
      <c r="E61" s="143"/>
      <c r="F61" s="143"/>
      <c r="G61" s="149"/>
      <c r="H61" s="67">
        <v>38900</v>
      </c>
      <c r="I61" s="67">
        <v>28369.72</v>
      </c>
      <c r="J61" s="67">
        <v>72.23</v>
      </c>
    </row>
    <row r="62" spans="1:10" s="1" customFormat="1" ht="20.25" customHeight="1">
      <c r="A62" s="38"/>
      <c r="B62" s="37"/>
      <c r="C62" s="38">
        <v>4260</v>
      </c>
      <c r="D62" s="85" t="s">
        <v>141</v>
      </c>
      <c r="E62" s="143"/>
      <c r="F62" s="143"/>
      <c r="G62" s="149"/>
      <c r="H62" s="67">
        <v>71000</v>
      </c>
      <c r="I62" s="67">
        <v>68874.14</v>
      </c>
      <c r="J62" s="67">
        <f t="shared" si="1"/>
        <v>97.00583098591548</v>
      </c>
    </row>
    <row r="63" spans="1:10" s="1" customFormat="1" ht="20.25" customHeight="1">
      <c r="A63" s="38"/>
      <c r="B63" s="37"/>
      <c r="C63" s="38">
        <v>4270</v>
      </c>
      <c r="D63" s="85" t="s">
        <v>132</v>
      </c>
      <c r="E63" s="143"/>
      <c r="F63" s="143"/>
      <c r="G63" s="149"/>
      <c r="H63" s="67">
        <v>8000</v>
      </c>
      <c r="I63" s="67">
        <v>7639.2</v>
      </c>
      <c r="J63" s="67">
        <f t="shared" si="1"/>
        <v>95.49</v>
      </c>
    </row>
    <row r="64" spans="1:10" s="1" customFormat="1" ht="15.75">
      <c r="A64" s="38"/>
      <c r="B64" s="37"/>
      <c r="C64" s="38">
        <v>4300</v>
      </c>
      <c r="D64" s="85" t="s">
        <v>142</v>
      </c>
      <c r="E64" s="143"/>
      <c r="F64" s="143"/>
      <c r="G64" s="143"/>
      <c r="H64" s="67">
        <v>71000</v>
      </c>
      <c r="I64" s="67">
        <v>67737.2</v>
      </c>
      <c r="J64" s="67">
        <f t="shared" si="1"/>
        <v>95.40450704225351</v>
      </c>
    </row>
    <row r="65" spans="1:10" s="1" customFormat="1" ht="21" customHeight="1">
      <c r="A65" s="38"/>
      <c r="B65" s="37"/>
      <c r="C65" s="38">
        <v>4430</v>
      </c>
      <c r="D65" s="85" t="s">
        <v>143</v>
      </c>
      <c r="E65" s="143"/>
      <c r="F65" s="143"/>
      <c r="G65" s="143"/>
      <c r="H65" s="67">
        <v>1500</v>
      </c>
      <c r="I65" s="67">
        <v>222.1</v>
      </c>
      <c r="J65" s="67">
        <f t="shared" si="1"/>
        <v>14.806666666666665</v>
      </c>
    </row>
    <row r="66" spans="1:10" s="1" customFormat="1" ht="15.75">
      <c r="A66" s="38"/>
      <c r="B66" s="37"/>
      <c r="C66" s="38">
        <v>4530</v>
      </c>
      <c r="D66" s="85" t="s">
        <v>144</v>
      </c>
      <c r="E66" s="143"/>
      <c r="F66" s="143"/>
      <c r="G66" s="156"/>
      <c r="H66" s="67">
        <v>76300</v>
      </c>
      <c r="I66" s="67">
        <v>73145</v>
      </c>
      <c r="J66" s="67">
        <f t="shared" si="1"/>
        <v>95.86500655307995</v>
      </c>
    </row>
    <row r="67" spans="1:10" s="1" customFormat="1" ht="15.75">
      <c r="A67" s="38"/>
      <c r="B67" s="37"/>
      <c r="C67" s="38">
        <v>6050</v>
      </c>
      <c r="D67" s="85" t="s">
        <v>284</v>
      </c>
      <c r="E67" s="143"/>
      <c r="F67" s="148"/>
      <c r="G67" s="156"/>
      <c r="H67" s="67">
        <v>60759</v>
      </c>
      <c r="I67" s="67">
        <v>0</v>
      </c>
      <c r="J67" s="67">
        <f t="shared" si="1"/>
        <v>0</v>
      </c>
    </row>
    <row r="68" spans="1:10" s="1" customFormat="1" ht="15.75">
      <c r="A68" s="38"/>
      <c r="B68" s="37"/>
      <c r="C68" s="38">
        <v>6058</v>
      </c>
      <c r="D68" s="85" t="s">
        <v>284</v>
      </c>
      <c r="E68" s="143"/>
      <c r="F68" s="148"/>
      <c r="G68" s="156"/>
      <c r="H68" s="67">
        <v>70122</v>
      </c>
      <c r="I68" s="67">
        <v>0</v>
      </c>
      <c r="J68" s="67">
        <f t="shared" si="1"/>
        <v>0</v>
      </c>
    </row>
    <row r="69" spans="1:10" s="1" customFormat="1" ht="15.75">
      <c r="A69" s="38"/>
      <c r="B69" s="37"/>
      <c r="C69" s="38">
        <v>6059</v>
      </c>
      <c r="D69" s="85" t="s">
        <v>284</v>
      </c>
      <c r="E69" s="143"/>
      <c r="F69" s="148"/>
      <c r="G69" s="156"/>
      <c r="H69" s="67">
        <v>44878</v>
      </c>
      <c r="I69" s="67">
        <v>12300</v>
      </c>
      <c r="J69" s="67">
        <f t="shared" si="1"/>
        <v>27.407638486563574</v>
      </c>
    </row>
    <row r="70" spans="1:10" s="1" customFormat="1" ht="30">
      <c r="A70" s="38"/>
      <c r="B70" s="37"/>
      <c r="C70" s="38">
        <v>6060</v>
      </c>
      <c r="D70" s="85" t="s">
        <v>309</v>
      </c>
      <c r="E70" s="143"/>
      <c r="F70" s="143"/>
      <c r="G70" s="156"/>
      <c r="H70" s="67">
        <v>47000</v>
      </c>
      <c r="I70" s="67">
        <v>18696</v>
      </c>
      <c r="J70" s="67">
        <f t="shared" si="1"/>
        <v>39.77872340425532</v>
      </c>
    </row>
    <row r="71" spans="1:10" s="1" customFormat="1" ht="30">
      <c r="A71" s="38"/>
      <c r="B71" s="38"/>
      <c r="C71" s="108" t="s">
        <v>137</v>
      </c>
      <c r="D71" s="85" t="s">
        <v>145</v>
      </c>
      <c r="E71" s="67">
        <v>22335</v>
      </c>
      <c r="F71" s="67">
        <v>18907.79</v>
      </c>
      <c r="G71" s="65">
        <f aca="true" t="shared" si="2" ref="G71:G76">F71/E71*100</f>
        <v>84.6554286993508</v>
      </c>
      <c r="H71" s="145"/>
      <c r="I71" s="145"/>
      <c r="J71" s="147"/>
    </row>
    <row r="72" spans="1:10" s="1" customFormat="1" ht="30">
      <c r="A72" s="38"/>
      <c r="B72" s="38"/>
      <c r="C72" s="108" t="s">
        <v>287</v>
      </c>
      <c r="D72" s="85" t="s">
        <v>285</v>
      </c>
      <c r="E72" s="67">
        <v>158000</v>
      </c>
      <c r="F72" s="67">
        <v>120005.96</v>
      </c>
      <c r="G72" s="65">
        <f t="shared" si="2"/>
        <v>75.95313924050633</v>
      </c>
      <c r="H72" s="145"/>
      <c r="I72" s="145"/>
      <c r="J72" s="147"/>
    </row>
    <row r="73" spans="1:10" s="1" customFormat="1" ht="30">
      <c r="A73" s="38"/>
      <c r="B73" s="38"/>
      <c r="C73" s="108" t="s">
        <v>138</v>
      </c>
      <c r="D73" s="85" t="s">
        <v>146</v>
      </c>
      <c r="E73" s="67">
        <v>15000</v>
      </c>
      <c r="F73" s="67">
        <v>13329.08</v>
      </c>
      <c r="G73" s="67">
        <f t="shared" si="2"/>
        <v>88.86053333333334</v>
      </c>
      <c r="H73" s="145"/>
      <c r="I73" s="145"/>
      <c r="J73" s="147"/>
    </row>
    <row r="74" spans="1:10" s="1" customFormat="1" ht="30">
      <c r="A74" s="38"/>
      <c r="B74" s="38"/>
      <c r="C74" s="108" t="s">
        <v>291</v>
      </c>
      <c r="D74" s="85" t="s">
        <v>292</v>
      </c>
      <c r="E74" s="67">
        <v>287300</v>
      </c>
      <c r="F74" s="67">
        <v>318171.8</v>
      </c>
      <c r="G74" s="67">
        <v>110.75</v>
      </c>
      <c r="H74" s="145"/>
      <c r="I74" s="145"/>
      <c r="J74" s="147"/>
    </row>
    <row r="75" spans="1:10" s="1" customFormat="1" ht="28.5" customHeight="1">
      <c r="A75" s="38"/>
      <c r="B75" s="38"/>
      <c r="C75" s="108" t="s">
        <v>139</v>
      </c>
      <c r="D75" s="85" t="s">
        <v>147</v>
      </c>
      <c r="E75" s="67">
        <v>27000</v>
      </c>
      <c r="F75" s="67">
        <v>654.2</v>
      </c>
      <c r="G75" s="65">
        <f t="shared" si="2"/>
        <v>2.422962962962963</v>
      </c>
      <c r="H75" s="145"/>
      <c r="I75" s="145"/>
      <c r="J75" s="147"/>
    </row>
    <row r="76" spans="1:10" s="1" customFormat="1" ht="30">
      <c r="A76" s="38"/>
      <c r="B76" s="37"/>
      <c r="C76" s="108" t="s">
        <v>365</v>
      </c>
      <c r="D76" s="85" t="s">
        <v>366</v>
      </c>
      <c r="E76" s="67">
        <v>70122</v>
      </c>
      <c r="F76" s="67">
        <v>0</v>
      </c>
      <c r="G76" s="59">
        <f t="shared" si="2"/>
        <v>0</v>
      </c>
      <c r="H76" s="145"/>
      <c r="I76" s="145"/>
      <c r="J76" s="147"/>
    </row>
    <row r="77" spans="1:10" s="1" customFormat="1" ht="18" customHeight="1">
      <c r="A77" s="39">
        <v>710</v>
      </c>
      <c r="B77" s="68"/>
      <c r="C77" s="115" t="s">
        <v>35</v>
      </c>
      <c r="D77" s="105" t="s">
        <v>148</v>
      </c>
      <c r="E77" s="133"/>
      <c r="F77" s="135"/>
      <c r="G77" s="134"/>
      <c r="H77" s="70">
        <v>500</v>
      </c>
      <c r="I77" s="70">
        <v>0</v>
      </c>
      <c r="J77" s="70">
        <v>0</v>
      </c>
    </row>
    <row r="78" spans="1:10" s="1" customFormat="1" ht="20.25" customHeight="1">
      <c r="A78" s="92"/>
      <c r="B78" s="92">
        <v>71035</v>
      </c>
      <c r="C78" s="92" t="s">
        <v>35</v>
      </c>
      <c r="D78" s="94" t="s">
        <v>149</v>
      </c>
      <c r="E78" s="138"/>
      <c r="F78" s="138"/>
      <c r="G78" s="139"/>
      <c r="H78" s="99">
        <v>500</v>
      </c>
      <c r="I78" s="99">
        <v>0</v>
      </c>
      <c r="J78" s="99">
        <v>0</v>
      </c>
    </row>
    <row r="79" spans="1:10" ht="20.25" customHeight="1">
      <c r="A79" s="38"/>
      <c r="B79" s="38"/>
      <c r="C79" s="38">
        <v>4210</v>
      </c>
      <c r="D79" s="85" t="s">
        <v>131</v>
      </c>
      <c r="E79" s="143"/>
      <c r="F79" s="143"/>
      <c r="G79" s="144"/>
      <c r="H79" s="67">
        <v>500</v>
      </c>
      <c r="I79" s="67">
        <v>0</v>
      </c>
      <c r="J79" s="70">
        <v>0</v>
      </c>
    </row>
    <row r="80" spans="1:10" s="5" customFormat="1" ht="21" customHeight="1">
      <c r="A80" s="39">
        <v>750</v>
      </c>
      <c r="B80" s="68"/>
      <c r="C80" s="39" t="s">
        <v>35</v>
      </c>
      <c r="D80" s="105" t="s">
        <v>19</v>
      </c>
      <c r="E80" s="70">
        <v>34179</v>
      </c>
      <c r="F80" s="70">
        <v>38984.35</v>
      </c>
      <c r="G80" s="44">
        <f>F80/E80*100</f>
        <v>114.05936393692033</v>
      </c>
      <c r="H80" s="70">
        <f>H81+H93+H97+H121+H129</f>
        <v>1374600.34</v>
      </c>
      <c r="I80" s="70">
        <f>I81+I93+I97+I121+I129</f>
        <v>1313657.1800000002</v>
      </c>
      <c r="J80" s="45">
        <f>I80/H80*100</f>
        <v>95.56648152727797</v>
      </c>
    </row>
    <row r="81" spans="1:10" ht="15">
      <c r="A81" s="92"/>
      <c r="B81" s="92">
        <v>75011</v>
      </c>
      <c r="C81" s="92" t="s">
        <v>35</v>
      </c>
      <c r="D81" s="94" t="s">
        <v>150</v>
      </c>
      <c r="E81" s="99">
        <f>E82</f>
        <v>22179</v>
      </c>
      <c r="F81" s="99">
        <f>F82</f>
        <v>22179</v>
      </c>
      <c r="G81" s="90">
        <f>F81/E81*100</f>
        <v>100</v>
      </c>
      <c r="H81" s="99">
        <f>SUM(H83:H92)</f>
        <v>81636.8</v>
      </c>
      <c r="I81" s="99">
        <f>SUM(I83:I92)</f>
        <v>78296.09</v>
      </c>
      <c r="J81" s="100">
        <f>I81/H81*100</f>
        <v>95.9078381318229</v>
      </c>
    </row>
    <row r="82" spans="1:10" ht="30">
      <c r="A82" s="38"/>
      <c r="B82" s="38"/>
      <c r="C82" s="38">
        <v>2010</v>
      </c>
      <c r="D82" s="85" t="s">
        <v>151</v>
      </c>
      <c r="E82" s="67">
        <v>22179</v>
      </c>
      <c r="F82" s="67">
        <v>22179</v>
      </c>
      <c r="G82" s="65">
        <f>F82/E82*100</f>
        <v>100</v>
      </c>
      <c r="H82" s="145"/>
      <c r="I82" s="145"/>
      <c r="J82" s="145"/>
    </row>
    <row r="83" spans="1:10" ht="15">
      <c r="A83" s="38"/>
      <c r="B83" s="38"/>
      <c r="C83" s="38">
        <v>4010</v>
      </c>
      <c r="D83" s="85" t="s">
        <v>20</v>
      </c>
      <c r="E83" s="143"/>
      <c r="F83" s="148"/>
      <c r="G83" s="147"/>
      <c r="H83" s="67">
        <v>61349</v>
      </c>
      <c r="I83" s="67">
        <v>58634.67</v>
      </c>
      <c r="J83" s="67">
        <f aca="true" t="shared" si="3" ref="J83:J90">I83/H83*100</f>
        <v>95.57559210419078</v>
      </c>
    </row>
    <row r="84" spans="1:10" ht="15">
      <c r="A84" s="38"/>
      <c r="B84" s="38"/>
      <c r="C84" s="38">
        <v>4040</v>
      </c>
      <c r="D84" s="85" t="s">
        <v>20</v>
      </c>
      <c r="E84" s="143"/>
      <c r="F84" s="145"/>
      <c r="G84" s="134"/>
      <c r="H84" s="67">
        <v>4940.1</v>
      </c>
      <c r="I84" s="67">
        <v>4940.1</v>
      </c>
      <c r="J84" s="67">
        <f t="shared" si="3"/>
        <v>100</v>
      </c>
    </row>
    <row r="85" spans="1:10" ht="15">
      <c r="A85" s="38"/>
      <c r="B85" s="37"/>
      <c r="C85" s="38">
        <v>4110</v>
      </c>
      <c r="D85" s="85" t="s">
        <v>21</v>
      </c>
      <c r="E85" s="143"/>
      <c r="F85" s="145"/>
      <c r="G85" s="134"/>
      <c r="H85" s="67">
        <v>10724</v>
      </c>
      <c r="I85" s="67">
        <v>10479.91</v>
      </c>
      <c r="J85" s="67">
        <f t="shared" si="3"/>
        <v>97.7238903394256</v>
      </c>
    </row>
    <row r="86" spans="1:10" ht="15">
      <c r="A86" s="38"/>
      <c r="B86" s="37"/>
      <c r="C86" s="38">
        <v>4210</v>
      </c>
      <c r="D86" s="85" t="s">
        <v>10</v>
      </c>
      <c r="E86" s="143"/>
      <c r="F86" s="145"/>
      <c r="G86" s="134"/>
      <c r="H86" s="67">
        <v>1627</v>
      </c>
      <c r="I86" s="67">
        <v>1456.57</v>
      </c>
      <c r="J86" s="67">
        <f t="shared" si="3"/>
        <v>89.52489244007376</v>
      </c>
    </row>
    <row r="87" spans="1:10" ht="15">
      <c r="A87" s="38"/>
      <c r="B87" s="37"/>
      <c r="C87" s="38">
        <v>4300</v>
      </c>
      <c r="D87" s="85" t="s">
        <v>142</v>
      </c>
      <c r="E87" s="143"/>
      <c r="F87" s="145"/>
      <c r="G87" s="134"/>
      <c r="H87" s="67">
        <v>200</v>
      </c>
      <c r="I87" s="67">
        <v>48.24</v>
      </c>
      <c r="J87" s="67">
        <v>24.12</v>
      </c>
    </row>
    <row r="88" spans="1:10" ht="15">
      <c r="A88" s="38"/>
      <c r="B88" s="37"/>
      <c r="C88" s="38">
        <v>4410</v>
      </c>
      <c r="D88" s="85" t="s">
        <v>152</v>
      </c>
      <c r="E88" s="143"/>
      <c r="F88" s="145"/>
      <c r="G88" s="134"/>
      <c r="H88" s="67">
        <v>140</v>
      </c>
      <c r="I88" s="67">
        <v>79.9</v>
      </c>
      <c r="J88" s="67">
        <f t="shared" si="3"/>
        <v>57.07142857142857</v>
      </c>
    </row>
    <row r="89" spans="1:10" ht="15">
      <c r="A89" s="38"/>
      <c r="B89" s="37"/>
      <c r="C89" s="38">
        <v>4440</v>
      </c>
      <c r="D89" s="85" t="s">
        <v>153</v>
      </c>
      <c r="E89" s="143"/>
      <c r="F89" s="145"/>
      <c r="G89" s="134"/>
      <c r="H89" s="67">
        <v>2096.7</v>
      </c>
      <c r="I89" s="67">
        <v>2096.7</v>
      </c>
      <c r="J89" s="67">
        <f t="shared" si="3"/>
        <v>100</v>
      </c>
    </row>
    <row r="90" spans="1:10" ht="30">
      <c r="A90" s="38"/>
      <c r="B90" s="37"/>
      <c r="C90" s="38">
        <v>4700</v>
      </c>
      <c r="D90" s="85" t="s">
        <v>154</v>
      </c>
      <c r="E90" s="143"/>
      <c r="F90" s="145"/>
      <c r="G90" s="134"/>
      <c r="H90" s="67">
        <v>560</v>
      </c>
      <c r="I90" s="67">
        <v>560</v>
      </c>
      <c r="J90" s="67">
        <f t="shared" si="3"/>
        <v>100</v>
      </c>
    </row>
    <row r="91" spans="1:10" ht="30">
      <c r="A91" s="38"/>
      <c r="B91" s="37"/>
      <c r="C91" s="38">
        <v>4740</v>
      </c>
      <c r="D91" s="85" t="s">
        <v>155</v>
      </c>
      <c r="E91" s="143"/>
      <c r="F91" s="145"/>
      <c r="G91" s="134"/>
      <c r="H91" s="67"/>
      <c r="I91" s="67"/>
      <c r="J91" s="67"/>
    </row>
    <row r="92" spans="1:10" ht="30">
      <c r="A92" s="38"/>
      <c r="B92" s="37"/>
      <c r="C92" s="38">
        <v>4750</v>
      </c>
      <c r="D92" s="85" t="s">
        <v>156</v>
      </c>
      <c r="E92" s="143"/>
      <c r="F92" s="145"/>
      <c r="G92" s="147"/>
      <c r="H92" s="67"/>
      <c r="I92" s="67"/>
      <c r="J92" s="67"/>
    </row>
    <row r="93" spans="1:10" ht="15">
      <c r="A93" s="92"/>
      <c r="B93" s="93">
        <v>75022</v>
      </c>
      <c r="C93" s="92" t="s">
        <v>35</v>
      </c>
      <c r="D93" s="94" t="s">
        <v>165</v>
      </c>
      <c r="E93" s="138"/>
      <c r="F93" s="141"/>
      <c r="G93" s="139"/>
      <c r="H93" s="98">
        <f>H94+H95+H96</f>
        <v>71600</v>
      </c>
      <c r="I93" s="99">
        <f>I94+I95+I96</f>
        <v>68152.11</v>
      </c>
      <c r="J93" s="100">
        <f>I93/H93*100</f>
        <v>95.18451117318436</v>
      </c>
    </row>
    <row r="94" spans="1:10" ht="15">
      <c r="A94" s="38"/>
      <c r="B94" s="37"/>
      <c r="C94" s="38">
        <v>3030</v>
      </c>
      <c r="D94" s="85" t="s">
        <v>28</v>
      </c>
      <c r="E94" s="143"/>
      <c r="F94" s="145"/>
      <c r="G94" s="134"/>
      <c r="H94" s="66">
        <v>68600</v>
      </c>
      <c r="I94" s="67">
        <v>66695</v>
      </c>
      <c r="J94" s="65">
        <f>I94/H94*100</f>
        <v>97.22303206997086</v>
      </c>
    </row>
    <row r="95" spans="1:10" ht="15.75" customHeight="1">
      <c r="A95" s="38"/>
      <c r="B95" s="37"/>
      <c r="C95" s="38">
        <v>4210</v>
      </c>
      <c r="D95" s="85" t="s">
        <v>10</v>
      </c>
      <c r="E95" s="143"/>
      <c r="F95" s="145"/>
      <c r="G95" s="134"/>
      <c r="H95" s="66">
        <v>2800</v>
      </c>
      <c r="I95" s="67">
        <v>1288.41</v>
      </c>
      <c r="J95" s="65">
        <f>I95/H95*100</f>
        <v>46.01464285714286</v>
      </c>
    </row>
    <row r="96" spans="1:10" ht="15.75" customHeight="1">
      <c r="A96" s="38"/>
      <c r="B96" s="37"/>
      <c r="C96" s="38">
        <v>4300</v>
      </c>
      <c r="D96" s="85" t="s">
        <v>8</v>
      </c>
      <c r="E96" s="143"/>
      <c r="F96" s="145"/>
      <c r="G96" s="134"/>
      <c r="H96" s="66">
        <v>200</v>
      </c>
      <c r="I96" s="67">
        <v>168.7</v>
      </c>
      <c r="J96" s="65">
        <f>I96/H96*100</f>
        <v>84.35</v>
      </c>
    </row>
    <row r="97" spans="1:10" ht="15">
      <c r="A97" s="92"/>
      <c r="B97" s="93">
        <v>75023</v>
      </c>
      <c r="C97" s="92" t="s">
        <v>35</v>
      </c>
      <c r="D97" s="94" t="s">
        <v>166</v>
      </c>
      <c r="E97" s="99">
        <f>E99</f>
        <v>12000</v>
      </c>
      <c r="F97" s="99">
        <v>16805.35</v>
      </c>
      <c r="G97" s="127">
        <f>F97/E97*100</f>
        <v>140.04458333333332</v>
      </c>
      <c r="H97" s="99">
        <f>SUM(H100:H120)</f>
        <v>1163510.3800000001</v>
      </c>
      <c r="I97" s="99">
        <f>SUM(I100:I120)</f>
        <v>1126336.0800000003</v>
      </c>
      <c r="J97" s="99">
        <f>I97/H97*100</f>
        <v>96.80498767875196</v>
      </c>
    </row>
    <row r="98" spans="1:10" ht="15">
      <c r="A98" s="92"/>
      <c r="B98" s="93"/>
      <c r="C98" s="92">
        <v>690</v>
      </c>
      <c r="D98" s="94" t="s">
        <v>367</v>
      </c>
      <c r="E98" s="99">
        <v>0</v>
      </c>
      <c r="F98" s="99">
        <v>2000</v>
      </c>
      <c r="G98" s="127">
        <v>0</v>
      </c>
      <c r="H98" s="99"/>
      <c r="I98" s="99"/>
      <c r="J98" s="99"/>
    </row>
    <row r="99" spans="1:10" ht="30">
      <c r="A99" s="38"/>
      <c r="B99" s="37"/>
      <c r="C99" s="38">
        <v>2360</v>
      </c>
      <c r="D99" s="85" t="s">
        <v>157</v>
      </c>
      <c r="E99" s="67">
        <v>12000</v>
      </c>
      <c r="F99" s="67">
        <v>14805.35</v>
      </c>
      <c r="G99" s="64">
        <f>F99/E99*100</f>
        <v>123.37791666666666</v>
      </c>
      <c r="H99" s="145"/>
      <c r="I99" s="145"/>
      <c r="J99" s="136"/>
    </row>
    <row r="100" spans="1:10" ht="15">
      <c r="A100" s="38"/>
      <c r="B100" s="37"/>
      <c r="C100" s="38">
        <v>4010</v>
      </c>
      <c r="D100" s="85" t="s">
        <v>42</v>
      </c>
      <c r="E100" s="143"/>
      <c r="F100" s="145"/>
      <c r="G100" s="134"/>
      <c r="H100" s="67">
        <v>705000</v>
      </c>
      <c r="I100" s="67">
        <v>699083.01</v>
      </c>
      <c r="J100" s="67">
        <f aca="true" t="shared" si="4" ref="J100:J136">I100/H100*100</f>
        <v>99.16071063829787</v>
      </c>
    </row>
    <row r="101" spans="1:10" ht="15">
      <c r="A101" s="38"/>
      <c r="B101" s="37"/>
      <c r="C101" s="38">
        <v>4040</v>
      </c>
      <c r="D101" s="85" t="s">
        <v>24</v>
      </c>
      <c r="E101" s="143"/>
      <c r="F101" s="145"/>
      <c r="G101" s="134"/>
      <c r="H101" s="67">
        <v>52364.41</v>
      </c>
      <c r="I101" s="67">
        <v>52364.41</v>
      </c>
      <c r="J101" s="67">
        <f t="shared" si="4"/>
        <v>100</v>
      </c>
    </row>
    <row r="102" spans="1:10" ht="15">
      <c r="A102" s="38"/>
      <c r="B102" s="37"/>
      <c r="C102" s="38">
        <v>4110</v>
      </c>
      <c r="D102" s="85" t="s">
        <v>25</v>
      </c>
      <c r="E102" s="143"/>
      <c r="F102" s="145"/>
      <c r="G102" s="134"/>
      <c r="H102" s="67">
        <v>120000</v>
      </c>
      <c r="I102" s="67">
        <v>120000</v>
      </c>
      <c r="J102" s="67">
        <f t="shared" si="4"/>
        <v>100</v>
      </c>
    </row>
    <row r="103" spans="1:10" ht="15">
      <c r="A103" s="38"/>
      <c r="B103" s="38"/>
      <c r="C103" s="38">
        <v>4120</v>
      </c>
      <c r="D103" s="85" t="s">
        <v>22</v>
      </c>
      <c r="E103" s="143"/>
      <c r="F103" s="145"/>
      <c r="G103" s="147"/>
      <c r="H103" s="67">
        <v>18300</v>
      </c>
      <c r="I103" s="67">
        <v>13951.9</v>
      </c>
      <c r="J103" s="67">
        <f t="shared" si="4"/>
        <v>76.23989071038251</v>
      </c>
    </row>
    <row r="104" spans="1:10" ht="15">
      <c r="A104" s="38"/>
      <c r="B104" s="38"/>
      <c r="C104" s="38">
        <v>4140</v>
      </c>
      <c r="D104" s="85" t="s">
        <v>158</v>
      </c>
      <c r="E104" s="143"/>
      <c r="F104" s="145"/>
      <c r="G104" s="147"/>
      <c r="H104" s="67">
        <v>499.53</v>
      </c>
      <c r="I104" s="67">
        <v>0</v>
      </c>
      <c r="J104" s="67">
        <f t="shared" si="4"/>
        <v>0</v>
      </c>
    </row>
    <row r="105" spans="1:10" ht="15">
      <c r="A105" s="38"/>
      <c r="B105" s="38"/>
      <c r="C105" s="38">
        <v>4170</v>
      </c>
      <c r="D105" s="85" t="s">
        <v>83</v>
      </c>
      <c r="E105" s="143"/>
      <c r="F105" s="145"/>
      <c r="G105" s="147"/>
      <c r="H105" s="67">
        <v>20000</v>
      </c>
      <c r="I105" s="67">
        <v>12617.07</v>
      </c>
      <c r="J105" s="67">
        <f t="shared" si="4"/>
        <v>63.08535</v>
      </c>
    </row>
    <row r="106" spans="1:10" ht="15">
      <c r="A106" s="38"/>
      <c r="B106" s="37"/>
      <c r="C106" s="38">
        <v>4210</v>
      </c>
      <c r="D106" s="85" t="s">
        <v>10</v>
      </c>
      <c r="E106" s="143"/>
      <c r="F106" s="145"/>
      <c r="G106" s="134"/>
      <c r="H106" s="67">
        <v>55857.69</v>
      </c>
      <c r="I106" s="67">
        <v>47231.95</v>
      </c>
      <c r="J106" s="67">
        <f t="shared" si="4"/>
        <v>84.55764998516766</v>
      </c>
    </row>
    <row r="107" spans="1:10" ht="15">
      <c r="A107" s="38"/>
      <c r="B107" s="37"/>
      <c r="C107" s="38">
        <v>4260</v>
      </c>
      <c r="D107" s="85" t="s">
        <v>14</v>
      </c>
      <c r="E107" s="143"/>
      <c r="F107" s="145"/>
      <c r="G107" s="134"/>
      <c r="H107" s="67">
        <v>24000</v>
      </c>
      <c r="I107" s="67">
        <v>22189.36</v>
      </c>
      <c r="J107" s="67">
        <f t="shared" si="4"/>
        <v>92.45566666666667</v>
      </c>
    </row>
    <row r="108" spans="1:10" ht="15">
      <c r="A108" s="38"/>
      <c r="B108" s="37"/>
      <c r="C108" s="38">
        <v>4270</v>
      </c>
      <c r="D108" s="85" t="s">
        <v>54</v>
      </c>
      <c r="E108" s="143"/>
      <c r="F108" s="145"/>
      <c r="G108" s="134"/>
      <c r="H108" s="67">
        <v>500</v>
      </c>
      <c r="I108" s="67">
        <v>0</v>
      </c>
      <c r="J108" s="67">
        <v>0</v>
      </c>
    </row>
    <row r="109" spans="1:10" ht="15">
      <c r="A109" s="38"/>
      <c r="B109" s="37"/>
      <c r="C109" s="38">
        <v>4280</v>
      </c>
      <c r="D109" s="85" t="s">
        <v>96</v>
      </c>
      <c r="E109" s="143"/>
      <c r="F109" s="145"/>
      <c r="G109" s="134"/>
      <c r="H109" s="67">
        <v>1500</v>
      </c>
      <c r="I109" s="67">
        <v>1035.3</v>
      </c>
      <c r="J109" s="67">
        <f t="shared" si="4"/>
        <v>69.02</v>
      </c>
    </row>
    <row r="110" spans="1:10" ht="15">
      <c r="A110" s="38"/>
      <c r="B110" s="38"/>
      <c r="C110" s="38">
        <v>4300</v>
      </c>
      <c r="D110" s="85" t="s">
        <v>8</v>
      </c>
      <c r="E110" s="143"/>
      <c r="F110" s="145"/>
      <c r="G110" s="134"/>
      <c r="H110" s="67">
        <v>95000</v>
      </c>
      <c r="I110" s="67">
        <v>94945.36</v>
      </c>
      <c r="J110" s="67">
        <f t="shared" si="4"/>
        <v>99.94248421052632</v>
      </c>
    </row>
    <row r="111" spans="1:10" ht="15">
      <c r="A111" s="46"/>
      <c r="B111" s="47"/>
      <c r="C111" s="46">
        <v>4350</v>
      </c>
      <c r="D111" s="106" t="s">
        <v>84</v>
      </c>
      <c r="E111" s="151"/>
      <c r="F111" s="150"/>
      <c r="G111" s="157"/>
      <c r="H111" s="49">
        <v>4500</v>
      </c>
      <c r="I111" s="49">
        <v>3914.6</v>
      </c>
      <c r="J111" s="49">
        <f t="shared" si="4"/>
        <v>86.99111111111111</v>
      </c>
    </row>
    <row r="112" spans="1:10" ht="30">
      <c r="A112" s="38"/>
      <c r="B112" s="38"/>
      <c r="C112" s="38">
        <v>4360</v>
      </c>
      <c r="D112" s="85" t="s">
        <v>159</v>
      </c>
      <c r="E112" s="143"/>
      <c r="F112" s="145"/>
      <c r="G112" s="147"/>
      <c r="H112" s="67">
        <v>5700</v>
      </c>
      <c r="I112" s="67">
        <v>4861.81</v>
      </c>
      <c r="J112" s="67">
        <f t="shared" si="4"/>
        <v>85.29491228070177</v>
      </c>
    </row>
    <row r="113" spans="1:10" ht="30">
      <c r="A113" s="38"/>
      <c r="B113" s="38"/>
      <c r="C113" s="38">
        <v>4370</v>
      </c>
      <c r="D113" s="85" t="s">
        <v>160</v>
      </c>
      <c r="E113" s="143"/>
      <c r="F113" s="145"/>
      <c r="G113" s="147"/>
      <c r="H113" s="67">
        <v>9000</v>
      </c>
      <c r="I113" s="67">
        <v>8441.39</v>
      </c>
      <c r="J113" s="67">
        <f t="shared" si="4"/>
        <v>93.79322222222221</v>
      </c>
    </row>
    <row r="114" spans="1:10" ht="15">
      <c r="A114" s="36"/>
      <c r="B114" s="63"/>
      <c r="C114" s="36">
        <v>4410</v>
      </c>
      <c r="D114" s="84" t="s">
        <v>26</v>
      </c>
      <c r="E114" s="149"/>
      <c r="F114" s="158"/>
      <c r="G114" s="134"/>
      <c r="H114" s="64">
        <v>15000</v>
      </c>
      <c r="I114" s="64">
        <v>13905.61</v>
      </c>
      <c r="J114" s="64">
        <f t="shared" si="4"/>
        <v>92.70406666666668</v>
      </c>
    </row>
    <row r="115" spans="1:10" ht="15">
      <c r="A115" s="38"/>
      <c r="B115" s="37"/>
      <c r="C115" s="38">
        <v>4430</v>
      </c>
      <c r="D115" s="85" t="s">
        <v>15</v>
      </c>
      <c r="E115" s="143"/>
      <c r="F115" s="145"/>
      <c r="G115" s="134"/>
      <c r="H115" s="67">
        <v>9000</v>
      </c>
      <c r="I115" s="67">
        <v>4774.56</v>
      </c>
      <c r="J115" s="67">
        <f t="shared" si="4"/>
        <v>53.05066666666667</v>
      </c>
    </row>
    <row r="116" spans="1:10" ht="15">
      <c r="A116" s="38"/>
      <c r="B116" s="37"/>
      <c r="C116" s="38">
        <v>4440</v>
      </c>
      <c r="D116" s="85" t="s">
        <v>23</v>
      </c>
      <c r="E116" s="143"/>
      <c r="F116" s="145"/>
      <c r="G116" s="134"/>
      <c r="H116" s="67">
        <v>20288.75</v>
      </c>
      <c r="I116" s="67">
        <v>20288.75</v>
      </c>
      <c r="J116" s="67">
        <f t="shared" si="4"/>
        <v>100</v>
      </c>
    </row>
    <row r="117" spans="1:10" ht="30">
      <c r="A117" s="38"/>
      <c r="B117" s="38"/>
      <c r="C117" s="38">
        <v>4700</v>
      </c>
      <c r="D117" s="85" t="s">
        <v>161</v>
      </c>
      <c r="E117" s="143"/>
      <c r="F117" s="145"/>
      <c r="G117" s="147"/>
      <c r="H117" s="67">
        <v>7000</v>
      </c>
      <c r="I117" s="67">
        <v>6731</v>
      </c>
      <c r="J117" s="67">
        <f t="shared" si="4"/>
        <v>96.15714285714286</v>
      </c>
    </row>
    <row r="118" spans="1:10" ht="30">
      <c r="A118" s="79"/>
      <c r="B118" s="79"/>
      <c r="C118" s="79">
        <v>4740</v>
      </c>
      <c r="D118" s="82" t="s">
        <v>162</v>
      </c>
      <c r="E118" s="154"/>
      <c r="F118" s="159"/>
      <c r="G118" s="160"/>
      <c r="H118" s="103">
        <v>0</v>
      </c>
      <c r="I118" s="103">
        <v>0</v>
      </c>
      <c r="J118" s="67"/>
    </row>
    <row r="119" spans="1:10" ht="30">
      <c r="A119" s="79"/>
      <c r="B119" s="79"/>
      <c r="C119" s="79">
        <v>4750</v>
      </c>
      <c r="D119" s="82" t="s">
        <v>163</v>
      </c>
      <c r="E119" s="154"/>
      <c r="F119" s="159"/>
      <c r="G119" s="160"/>
      <c r="H119" s="103">
        <v>0</v>
      </c>
      <c r="I119" s="103">
        <v>0</v>
      </c>
      <c r="J119" s="67"/>
    </row>
    <row r="120" spans="1:10" ht="30">
      <c r="A120" s="79"/>
      <c r="B120" s="79"/>
      <c r="C120" s="79">
        <v>6060</v>
      </c>
      <c r="D120" s="82" t="s">
        <v>164</v>
      </c>
      <c r="E120" s="154"/>
      <c r="F120" s="159"/>
      <c r="G120" s="160"/>
      <c r="H120" s="103">
        <v>0</v>
      </c>
      <c r="I120" s="103">
        <v>0</v>
      </c>
      <c r="J120" s="67"/>
    </row>
    <row r="121" spans="1:10" ht="15">
      <c r="A121" s="111"/>
      <c r="B121" s="111">
        <v>75056</v>
      </c>
      <c r="C121" s="111" t="s">
        <v>35</v>
      </c>
      <c r="D121" s="112" t="s">
        <v>293</v>
      </c>
      <c r="E121" s="113">
        <f>E122</f>
        <v>0</v>
      </c>
      <c r="F121" s="113">
        <f>F122</f>
        <v>0</v>
      </c>
      <c r="G121" s="116">
        <v>0</v>
      </c>
      <c r="H121" s="113">
        <f>H122+H123+H124+H125+H126+H127+H128</f>
        <v>0</v>
      </c>
      <c r="I121" s="113">
        <f>I122+I123+I124+I125+I126+I127+I128</f>
        <v>0</v>
      </c>
      <c r="J121" s="99">
        <v>0</v>
      </c>
    </row>
    <row r="122" spans="1:10" ht="30">
      <c r="A122" s="79"/>
      <c r="B122" s="79"/>
      <c r="C122" s="79">
        <v>2010</v>
      </c>
      <c r="D122" s="82" t="s">
        <v>151</v>
      </c>
      <c r="E122" s="103">
        <v>0</v>
      </c>
      <c r="F122" s="103">
        <v>0</v>
      </c>
      <c r="G122" s="170">
        <v>0</v>
      </c>
      <c r="H122" s="103"/>
      <c r="I122" s="103"/>
      <c r="J122" s="67"/>
    </row>
    <row r="123" spans="1:10" ht="15">
      <c r="A123" s="79"/>
      <c r="B123" s="79"/>
      <c r="C123" s="79">
        <v>3020</v>
      </c>
      <c r="D123" s="82" t="s">
        <v>400</v>
      </c>
      <c r="E123" s="103"/>
      <c r="F123" s="103"/>
      <c r="G123" s="170"/>
      <c r="H123" s="103">
        <v>0</v>
      </c>
      <c r="I123" s="103">
        <v>0</v>
      </c>
      <c r="J123" s="67">
        <v>0</v>
      </c>
    </row>
    <row r="124" spans="1:10" ht="15">
      <c r="A124" s="79"/>
      <c r="B124" s="79"/>
      <c r="C124" s="79">
        <v>4010</v>
      </c>
      <c r="D124" s="82" t="s">
        <v>42</v>
      </c>
      <c r="E124" s="154"/>
      <c r="F124" s="159"/>
      <c r="G124" s="160"/>
      <c r="H124" s="103">
        <v>0</v>
      </c>
      <c r="I124" s="103">
        <v>0</v>
      </c>
      <c r="J124" s="67">
        <v>0</v>
      </c>
    </row>
    <row r="125" spans="1:10" ht="15">
      <c r="A125" s="79"/>
      <c r="B125" s="79"/>
      <c r="C125" s="79">
        <v>4110</v>
      </c>
      <c r="D125" s="82" t="s">
        <v>25</v>
      </c>
      <c r="E125" s="154"/>
      <c r="F125" s="159"/>
      <c r="G125" s="160"/>
      <c r="H125" s="103">
        <v>0</v>
      </c>
      <c r="I125" s="103">
        <v>0</v>
      </c>
      <c r="J125" s="67">
        <v>0</v>
      </c>
    </row>
    <row r="126" spans="1:10" ht="15">
      <c r="A126" s="79"/>
      <c r="B126" s="79"/>
      <c r="C126" s="79">
        <v>4120</v>
      </c>
      <c r="D126" s="82" t="s">
        <v>22</v>
      </c>
      <c r="E126" s="154"/>
      <c r="F126" s="159"/>
      <c r="G126" s="160"/>
      <c r="H126" s="103">
        <v>0</v>
      </c>
      <c r="I126" s="103">
        <v>0</v>
      </c>
      <c r="J126" s="67">
        <v>0</v>
      </c>
    </row>
    <row r="127" spans="1:10" ht="15">
      <c r="A127" s="79"/>
      <c r="B127" s="79"/>
      <c r="C127" s="79">
        <v>4170</v>
      </c>
      <c r="D127" s="82" t="s">
        <v>83</v>
      </c>
      <c r="E127" s="154"/>
      <c r="F127" s="159"/>
      <c r="G127" s="160"/>
      <c r="H127" s="103">
        <v>0</v>
      </c>
      <c r="I127" s="103">
        <v>0</v>
      </c>
      <c r="J127" s="67">
        <v>0</v>
      </c>
    </row>
    <row r="128" spans="1:10" ht="15">
      <c r="A128" s="79"/>
      <c r="B128" s="79"/>
      <c r="C128" s="79">
        <v>4210</v>
      </c>
      <c r="D128" s="82" t="s">
        <v>10</v>
      </c>
      <c r="E128" s="154"/>
      <c r="F128" s="159"/>
      <c r="G128" s="160"/>
      <c r="H128" s="103">
        <v>0</v>
      </c>
      <c r="I128" s="103">
        <v>0</v>
      </c>
      <c r="J128" s="67">
        <v>0</v>
      </c>
    </row>
    <row r="129" spans="1:10" ht="15">
      <c r="A129" s="92"/>
      <c r="B129" s="92">
        <v>75095</v>
      </c>
      <c r="C129" s="111" t="s">
        <v>35</v>
      </c>
      <c r="D129" s="112" t="s">
        <v>167</v>
      </c>
      <c r="E129" s="113">
        <f>E130</f>
        <v>0</v>
      </c>
      <c r="F129" s="113">
        <f>F130</f>
        <v>0</v>
      </c>
      <c r="G129" s="116">
        <v>0</v>
      </c>
      <c r="H129" s="113">
        <v>57853.16</v>
      </c>
      <c r="I129" s="113">
        <v>40872.9</v>
      </c>
      <c r="J129" s="99">
        <f>I129/H129*100</f>
        <v>70.64938198708592</v>
      </c>
    </row>
    <row r="130" spans="1:10" ht="30">
      <c r="A130" s="38"/>
      <c r="B130" s="38"/>
      <c r="C130" s="56">
        <v>2330</v>
      </c>
      <c r="D130" s="83" t="s">
        <v>294</v>
      </c>
      <c r="E130" s="75">
        <v>0</v>
      </c>
      <c r="F130" s="75">
        <v>0</v>
      </c>
      <c r="G130" s="60">
        <v>0</v>
      </c>
      <c r="H130" s="75"/>
      <c r="I130" s="75"/>
      <c r="J130" s="49"/>
    </row>
    <row r="131" spans="1:10" ht="15">
      <c r="A131" s="38"/>
      <c r="B131" s="38"/>
      <c r="C131" s="56">
        <v>4100</v>
      </c>
      <c r="D131" s="83" t="s">
        <v>375</v>
      </c>
      <c r="E131" s="75"/>
      <c r="F131" s="75"/>
      <c r="G131" s="60"/>
      <c r="H131" s="75">
        <v>5670</v>
      </c>
      <c r="I131" s="75">
        <v>4837.73</v>
      </c>
      <c r="J131" s="49">
        <v>85.32</v>
      </c>
    </row>
    <row r="132" spans="1:10" ht="15">
      <c r="A132" s="38"/>
      <c r="B132" s="38"/>
      <c r="C132" s="56">
        <v>4210</v>
      </c>
      <c r="D132" s="83" t="s">
        <v>10</v>
      </c>
      <c r="E132" s="161"/>
      <c r="F132" s="162"/>
      <c r="G132" s="163"/>
      <c r="H132" s="75">
        <v>21300</v>
      </c>
      <c r="I132" s="75">
        <v>15183.3</v>
      </c>
      <c r="J132" s="49">
        <f t="shared" si="4"/>
        <v>71.28309859154929</v>
      </c>
    </row>
    <row r="133" spans="1:10" ht="15">
      <c r="A133" s="38"/>
      <c r="B133" s="37"/>
      <c r="C133" s="56">
        <v>4270</v>
      </c>
      <c r="D133" s="83" t="s">
        <v>132</v>
      </c>
      <c r="E133" s="161"/>
      <c r="F133" s="162"/>
      <c r="G133" s="163"/>
      <c r="H133" s="75">
        <v>5000</v>
      </c>
      <c r="I133" s="75">
        <v>0</v>
      </c>
      <c r="J133" s="49">
        <v>0</v>
      </c>
    </row>
    <row r="134" spans="1:10" ht="15">
      <c r="A134" s="38"/>
      <c r="B134" s="37"/>
      <c r="C134" s="38">
        <v>4300</v>
      </c>
      <c r="D134" s="85" t="s">
        <v>8</v>
      </c>
      <c r="E134" s="143"/>
      <c r="F134" s="145"/>
      <c r="G134" s="134"/>
      <c r="H134" s="67">
        <v>15000</v>
      </c>
      <c r="I134" s="67">
        <v>10533.01</v>
      </c>
      <c r="J134" s="49">
        <f t="shared" si="4"/>
        <v>70.22006666666667</v>
      </c>
    </row>
    <row r="135" spans="1:10" ht="15">
      <c r="A135" s="38"/>
      <c r="B135" s="37"/>
      <c r="C135" s="38">
        <v>4430</v>
      </c>
      <c r="D135" s="85" t="s">
        <v>15</v>
      </c>
      <c r="E135" s="143"/>
      <c r="F135" s="145"/>
      <c r="G135" s="134"/>
      <c r="H135" s="67">
        <v>10883.16</v>
      </c>
      <c r="I135" s="67">
        <v>10318.86</v>
      </c>
      <c r="J135" s="67">
        <f>I135/H135*100</f>
        <v>94.81492507690781</v>
      </c>
    </row>
    <row r="136" spans="1:10" s="5" customFormat="1" ht="39.75" customHeight="1">
      <c r="A136" s="39">
        <v>751</v>
      </c>
      <c r="B136" s="68"/>
      <c r="C136" s="39" t="s">
        <v>35</v>
      </c>
      <c r="D136" s="105" t="s">
        <v>169</v>
      </c>
      <c r="E136" s="70">
        <f>E137+E142+E150+E158</f>
        <v>2290</v>
      </c>
      <c r="F136" s="70">
        <f>F137+F142+F150+F158</f>
        <v>2290</v>
      </c>
      <c r="G136" s="44">
        <f>F136/E136*100</f>
        <v>100</v>
      </c>
      <c r="H136" s="70">
        <v>2290</v>
      </c>
      <c r="I136" s="70">
        <v>2290</v>
      </c>
      <c r="J136" s="70">
        <f t="shared" si="4"/>
        <v>100</v>
      </c>
    </row>
    <row r="137" spans="1:10" s="117" customFormat="1" ht="30">
      <c r="A137" s="92"/>
      <c r="B137" s="92">
        <v>75101</v>
      </c>
      <c r="C137" s="92" t="s">
        <v>35</v>
      </c>
      <c r="D137" s="94" t="s">
        <v>168</v>
      </c>
      <c r="E137" s="99">
        <v>560</v>
      </c>
      <c r="F137" s="99">
        <f>F138</f>
        <v>560</v>
      </c>
      <c r="G137" s="100">
        <f>F137/E137*100</f>
        <v>100</v>
      </c>
      <c r="H137" s="99">
        <f>H139+H140+H141</f>
        <v>560</v>
      </c>
      <c r="I137" s="99">
        <f>I139+I140+I141</f>
        <v>560</v>
      </c>
      <c r="J137" s="99">
        <f>I137/H137*100</f>
        <v>100</v>
      </c>
    </row>
    <row r="138" spans="1:10" ht="30">
      <c r="A138" s="38"/>
      <c r="B138" s="38"/>
      <c r="C138" s="38">
        <v>2010</v>
      </c>
      <c r="D138" s="85" t="s">
        <v>151</v>
      </c>
      <c r="E138" s="67">
        <v>560</v>
      </c>
      <c r="F138" s="67">
        <v>560</v>
      </c>
      <c r="G138" s="65">
        <f>F138/E138*100</f>
        <v>100</v>
      </c>
      <c r="H138" s="67"/>
      <c r="I138" s="67"/>
      <c r="J138" s="67"/>
    </row>
    <row r="139" spans="1:11" ht="15.75">
      <c r="A139" s="38"/>
      <c r="B139" s="38"/>
      <c r="C139" s="38">
        <v>4110</v>
      </c>
      <c r="D139" s="85" t="s">
        <v>129</v>
      </c>
      <c r="E139" s="143"/>
      <c r="F139" s="148"/>
      <c r="G139" s="144"/>
      <c r="H139" s="67">
        <v>81.77</v>
      </c>
      <c r="I139" s="67">
        <v>81.77</v>
      </c>
      <c r="J139" s="67">
        <v>100</v>
      </c>
      <c r="K139" s="1"/>
    </row>
    <row r="140" spans="1:11" ht="15.75">
      <c r="A140" s="36"/>
      <c r="B140" s="55"/>
      <c r="C140" s="38">
        <v>4120</v>
      </c>
      <c r="D140" s="82" t="s">
        <v>22</v>
      </c>
      <c r="E140" s="161"/>
      <c r="F140" s="164"/>
      <c r="G140" s="144"/>
      <c r="H140" s="172">
        <v>0</v>
      </c>
      <c r="I140" s="75">
        <v>0</v>
      </c>
      <c r="J140" s="67">
        <v>0</v>
      </c>
      <c r="K140" s="1"/>
    </row>
    <row r="141" spans="1:11" ht="15.75">
      <c r="A141" s="36"/>
      <c r="B141" s="55"/>
      <c r="C141" s="38">
        <v>4170</v>
      </c>
      <c r="D141" s="85" t="s">
        <v>170</v>
      </c>
      <c r="E141" s="161"/>
      <c r="F141" s="164"/>
      <c r="G141" s="144"/>
      <c r="H141" s="172">
        <v>478.23</v>
      </c>
      <c r="I141" s="75">
        <v>478.23</v>
      </c>
      <c r="J141" s="67">
        <f>I141/H141*100</f>
        <v>100</v>
      </c>
      <c r="K141" s="1"/>
    </row>
    <row r="142" spans="1:11" s="117" customFormat="1" ht="21.75" customHeight="1">
      <c r="A142" s="118"/>
      <c r="B142" s="119">
        <v>75107</v>
      </c>
      <c r="C142" s="92" t="s">
        <v>35</v>
      </c>
      <c r="D142" s="94" t="s">
        <v>296</v>
      </c>
      <c r="E142" s="128">
        <f>E143</f>
        <v>0</v>
      </c>
      <c r="F142" s="128">
        <f>F143</f>
        <v>0</v>
      </c>
      <c r="G142" s="100">
        <f>-G143</f>
        <v>0</v>
      </c>
      <c r="H142" s="173">
        <f>SUM(H144:H149)</f>
        <v>0</v>
      </c>
      <c r="I142" s="128">
        <f>SUM(I144:I149)</f>
        <v>0</v>
      </c>
      <c r="J142" s="99">
        <v>0</v>
      </c>
      <c r="K142" s="101"/>
    </row>
    <row r="143" spans="1:11" ht="30">
      <c r="A143" s="36"/>
      <c r="B143" s="55"/>
      <c r="C143" s="38">
        <v>2010</v>
      </c>
      <c r="D143" s="85" t="s">
        <v>151</v>
      </c>
      <c r="E143" s="75">
        <v>0</v>
      </c>
      <c r="F143" s="75">
        <v>0</v>
      </c>
      <c r="G143" s="65"/>
      <c r="H143" s="172"/>
      <c r="I143" s="75"/>
      <c r="J143" s="67"/>
      <c r="K143" s="1"/>
    </row>
    <row r="144" spans="1:11" ht="15.75">
      <c r="A144" s="36"/>
      <c r="B144" s="55"/>
      <c r="C144" s="38">
        <v>3030</v>
      </c>
      <c r="D144" s="85" t="s">
        <v>28</v>
      </c>
      <c r="E144" s="161"/>
      <c r="F144" s="161"/>
      <c r="G144" s="144"/>
      <c r="H144" s="172">
        <v>0</v>
      </c>
      <c r="I144" s="75">
        <v>0</v>
      </c>
      <c r="J144" s="67">
        <v>0</v>
      </c>
      <c r="K144" s="1"/>
    </row>
    <row r="145" spans="1:11" ht="15.75">
      <c r="A145" s="36"/>
      <c r="B145" s="55"/>
      <c r="C145" s="38">
        <v>4110</v>
      </c>
      <c r="D145" s="85" t="s">
        <v>129</v>
      </c>
      <c r="E145" s="161"/>
      <c r="F145" s="161"/>
      <c r="G145" s="144"/>
      <c r="H145" s="172">
        <v>0</v>
      </c>
      <c r="I145" s="75">
        <v>0</v>
      </c>
      <c r="J145" s="67">
        <v>0</v>
      </c>
      <c r="K145" s="1"/>
    </row>
    <row r="146" spans="1:11" ht="15.75">
      <c r="A146" s="36"/>
      <c r="B146" s="55"/>
      <c r="C146" s="38">
        <v>4120</v>
      </c>
      <c r="D146" s="85" t="s">
        <v>22</v>
      </c>
      <c r="E146" s="161"/>
      <c r="F146" s="161"/>
      <c r="G146" s="144"/>
      <c r="H146" s="172">
        <v>0</v>
      </c>
      <c r="I146" s="75">
        <v>0</v>
      </c>
      <c r="J146" s="67">
        <v>0</v>
      </c>
      <c r="K146" s="1"/>
    </row>
    <row r="147" spans="1:11" ht="15.75">
      <c r="A147" s="36"/>
      <c r="B147" s="55"/>
      <c r="C147" s="38">
        <v>4170</v>
      </c>
      <c r="D147" s="85" t="s">
        <v>170</v>
      </c>
      <c r="E147" s="161"/>
      <c r="F147" s="161"/>
      <c r="G147" s="144"/>
      <c r="H147" s="172">
        <v>0</v>
      </c>
      <c r="I147" s="75">
        <v>0</v>
      </c>
      <c r="J147" s="67">
        <v>0</v>
      </c>
      <c r="K147" s="1"/>
    </row>
    <row r="148" spans="1:11" ht="15.75">
      <c r="A148" s="36"/>
      <c r="B148" s="55"/>
      <c r="C148" s="38">
        <v>4210</v>
      </c>
      <c r="D148" s="85" t="s">
        <v>10</v>
      </c>
      <c r="E148" s="161"/>
      <c r="F148" s="161"/>
      <c r="G148" s="144"/>
      <c r="H148" s="172">
        <v>0</v>
      </c>
      <c r="I148" s="75">
        <v>0</v>
      </c>
      <c r="J148" s="67">
        <v>0</v>
      </c>
      <c r="K148" s="1"/>
    </row>
    <row r="149" spans="1:11" ht="15.75">
      <c r="A149" s="36"/>
      <c r="B149" s="55"/>
      <c r="C149" s="38">
        <v>4410</v>
      </c>
      <c r="D149" s="85" t="s">
        <v>26</v>
      </c>
      <c r="E149" s="161"/>
      <c r="F149" s="161"/>
      <c r="G149" s="144"/>
      <c r="H149" s="172">
        <v>0</v>
      </c>
      <c r="I149" s="75">
        <v>0</v>
      </c>
      <c r="J149" s="67">
        <v>0</v>
      </c>
      <c r="K149" s="1"/>
    </row>
    <row r="150" spans="1:11" ht="15">
      <c r="A150" s="41"/>
      <c r="B150" s="192">
        <v>75108</v>
      </c>
      <c r="C150" s="39" t="s">
        <v>35</v>
      </c>
      <c r="D150" s="105" t="s">
        <v>359</v>
      </c>
      <c r="E150" s="193">
        <f>E151</f>
        <v>0</v>
      </c>
      <c r="F150" s="193">
        <f>F151</f>
        <v>0</v>
      </c>
      <c r="G150" s="147"/>
      <c r="H150" s="190">
        <f>H152+H153+H154+H155+H156+H157</f>
        <v>0</v>
      </c>
      <c r="I150" s="191">
        <f>I152+I153+I154+I155+I156+I157</f>
        <v>0</v>
      </c>
      <c r="J150" s="70"/>
      <c r="K150" s="1"/>
    </row>
    <row r="151" spans="1:11" ht="30">
      <c r="A151" s="118"/>
      <c r="B151" s="55"/>
      <c r="C151" s="38">
        <v>2010</v>
      </c>
      <c r="D151" s="85" t="s">
        <v>151</v>
      </c>
      <c r="E151" s="194">
        <v>0</v>
      </c>
      <c r="F151" s="194">
        <v>0</v>
      </c>
      <c r="G151" s="139"/>
      <c r="H151" s="173"/>
      <c r="I151" s="128"/>
      <c r="J151" s="99"/>
      <c r="K151" s="1"/>
    </row>
    <row r="152" spans="1:11" ht="15.75">
      <c r="A152" s="118"/>
      <c r="B152" s="119"/>
      <c r="C152" s="38">
        <v>3030</v>
      </c>
      <c r="D152" s="85" t="s">
        <v>28</v>
      </c>
      <c r="E152" s="161"/>
      <c r="F152" s="161"/>
      <c r="G152" s="144"/>
      <c r="H152" s="172">
        <v>0</v>
      </c>
      <c r="I152" s="75">
        <v>0</v>
      </c>
      <c r="J152" s="67">
        <v>0</v>
      </c>
      <c r="K152" s="1"/>
    </row>
    <row r="153" spans="1:11" ht="15.75">
      <c r="A153" s="118"/>
      <c r="B153" s="119"/>
      <c r="C153" s="38">
        <v>4110</v>
      </c>
      <c r="D153" s="85" t="s">
        <v>129</v>
      </c>
      <c r="E153" s="161"/>
      <c r="F153" s="161"/>
      <c r="G153" s="144"/>
      <c r="H153" s="172">
        <v>0</v>
      </c>
      <c r="I153" s="75">
        <v>0</v>
      </c>
      <c r="J153" s="67">
        <v>0</v>
      </c>
      <c r="K153" s="1"/>
    </row>
    <row r="154" spans="1:11" ht="15.75">
      <c r="A154" s="118"/>
      <c r="B154" s="119"/>
      <c r="C154" s="38">
        <v>4170</v>
      </c>
      <c r="D154" s="85" t="s">
        <v>170</v>
      </c>
      <c r="E154" s="161"/>
      <c r="F154" s="161"/>
      <c r="G154" s="144"/>
      <c r="H154" s="172">
        <v>0</v>
      </c>
      <c r="I154" s="75">
        <v>0</v>
      </c>
      <c r="J154" s="67">
        <v>0</v>
      </c>
      <c r="K154" s="1"/>
    </row>
    <row r="155" spans="1:11" ht="15.75">
      <c r="A155" s="118"/>
      <c r="B155" s="119"/>
      <c r="C155" s="38">
        <v>4210</v>
      </c>
      <c r="D155" s="85" t="s">
        <v>10</v>
      </c>
      <c r="E155" s="161"/>
      <c r="F155" s="161"/>
      <c r="G155" s="144"/>
      <c r="H155" s="172">
        <v>0</v>
      </c>
      <c r="I155" s="75">
        <v>0</v>
      </c>
      <c r="J155" s="67">
        <v>0</v>
      </c>
      <c r="K155" s="1"/>
    </row>
    <row r="156" spans="1:11" ht="15.75">
      <c r="A156" s="118"/>
      <c r="B156" s="119"/>
      <c r="C156" s="38">
        <v>4360</v>
      </c>
      <c r="D156" s="196" t="s">
        <v>401</v>
      </c>
      <c r="E156" s="161"/>
      <c r="F156" s="161"/>
      <c r="G156" s="144"/>
      <c r="H156" s="172">
        <v>0</v>
      </c>
      <c r="I156" s="75">
        <v>0</v>
      </c>
      <c r="J156" s="67">
        <v>0</v>
      </c>
      <c r="K156" s="1"/>
    </row>
    <row r="157" spans="1:11" ht="15.75">
      <c r="A157" s="118"/>
      <c r="B157" s="119"/>
      <c r="C157" s="38">
        <v>4410</v>
      </c>
      <c r="D157" s="85" t="s">
        <v>26</v>
      </c>
      <c r="E157" s="161"/>
      <c r="F157" s="161"/>
      <c r="G157" s="144"/>
      <c r="H157" s="172">
        <v>0</v>
      </c>
      <c r="I157" s="75">
        <v>0</v>
      </c>
      <c r="J157" s="67">
        <v>0</v>
      </c>
      <c r="K157" s="1"/>
    </row>
    <row r="158" spans="1:11" ht="60">
      <c r="A158" s="118"/>
      <c r="B158" s="119">
        <v>75109</v>
      </c>
      <c r="C158" s="92" t="s">
        <v>35</v>
      </c>
      <c r="D158" s="94" t="s">
        <v>295</v>
      </c>
      <c r="E158" s="128">
        <f>E159</f>
        <v>1730</v>
      </c>
      <c r="F158" s="128">
        <f>F159</f>
        <v>1730</v>
      </c>
      <c r="G158" s="100">
        <v>100</v>
      </c>
      <c r="H158" s="173">
        <f>SUM(H160:H166)</f>
        <v>1730</v>
      </c>
      <c r="I158" s="128">
        <f>SUM(I160:I166)</f>
        <v>1730</v>
      </c>
      <c r="J158" s="99">
        <v>100</v>
      </c>
      <c r="K158" s="1"/>
    </row>
    <row r="159" spans="1:11" ht="30">
      <c r="A159" s="36"/>
      <c r="B159" s="55"/>
      <c r="C159" s="38">
        <v>2010</v>
      </c>
      <c r="D159" s="85" t="s">
        <v>151</v>
      </c>
      <c r="E159" s="75">
        <v>1730</v>
      </c>
      <c r="F159" s="75">
        <v>1730</v>
      </c>
      <c r="G159" s="65">
        <v>100</v>
      </c>
      <c r="H159" s="172"/>
      <c r="I159" s="75"/>
      <c r="J159" s="67"/>
      <c r="K159" s="1"/>
    </row>
    <row r="160" spans="1:11" ht="15.75">
      <c r="A160" s="36"/>
      <c r="B160" s="55"/>
      <c r="C160" s="38">
        <v>3030</v>
      </c>
      <c r="D160" s="85" t="s">
        <v>28</v>
      </c>
      <c r="E160" s="75"/>
      <c r="F160" s="75"/>
      <c r="G160" s="65"/>
      <c r="H160" s="172">
        <v>1470</v>
      </c>
      <c r="I160" s="172">
        <v>1470</v>
      </c>
      <c r="J160" s="67">
        <v>100</v>
      </c>
      <c r="K160" s="1"/>
    </row>
    <row r="161" spans="1:11" ht="15.75">
      <c r="A161" s="36"/>
      <c r="B161" s="55"/>
      <c r="C161" s="38">
        <v>4110</v>
      </c>
      <c r="D161" s="85" t="s">
        <v>129</v>
      </c>
      <c r="E161" s="161"/>
      <c r="F161" s="161"/>
      <c r="G161" s="144"/>
      <c r="H161" s="172">
        <v>0</v>
      </c>
      <c r="I161" s="172">
        <v>0</v>
      </c>
      <c r="J161" s="67">
        <v>0</v>
      </c>
      <c r="K161" s="1"/>
    </row>
    <row r="162" spans="1:11" ht="15.75">
      <c r="A162" s="36"/>
      <c r="B162" s="55"/>
      <c r="C162" s="38">
        <v>4120</v>
      </c>
      <c r="D162" s="85" t="s">
        <v>22</v>
      </c>
      <c r="E162" s="161"/>
      <c r="F162" s="161"/>
      <c r="G162" s="144"/>
      <c r="H162" s="172">
        <v>0</v>
      </c>
      <c r="I162" s="172">
        <v>0</v>
      </c>
      <c r="J162" s="67">
        <v>0</v>
      </c>
      <c r="K162" s="1"/>
    </row>
    <row r="163" spans="1:11" ht="15.75">
      <c r="A163" s="36"/>
      <c r="B163" s="55"/>
      <c r="C163" s="38">
        <v>4170</v>
      </c>
      <c r="D163" s="85" t="s">
        <v>170</v>
      </c>
      <c r="E163" s="161"/>
      <c r="F163" s="161"/>
      <c r="G163" s="144"/>
      <c r="H163" s="172">
        <v>260</v>
      </c>
      <c r="I163" s="172">
        <v>260</v>
      </c>
      <c r="J163" s="67">
        <v>100</v>
      </c>
      <c r="K163" s="1"/>
    </row>
    <row r="164" spans="1:11" ht="15.75">
      <c r="A164" s="36"/>
      <c r="B164" s="55"/>
      <c r="C164" s="38">
        <v>4210</v>
      </c>
      <c r="D164" s="85" t="s">
        <v>131</v>
      </c>
      <c r="E164" s="161"/>
      <c r="F164" s="161"/>
      <c r="G164" s="144"/>
      <c r="H164" s="172">
        <v>0</v>
      </c>
      <c r="I164" s="172">
        <v>0</v>
      </c>
      <c r="J164" s="67">
        <v>0</v>
      </c>
      <c r="K164" s="1"/>
    </row>
    <row r="165" spans="1:11" ht="15.75">
      <c r="A165" s="36"/>
      <c r="B165" s="55"/>
      <c r="C165" s="38">
        <v>4360</v>
      </c>
      <c r="D165" s="85" t="s">
        <v>401</v>
      </c>
      <c r="E165" s="161"/>
      <c r="F165" s="161"/>
      <c r="G165" s="144"/>
      <c r="H165" s="172">
        <v>0</v>
      </c>
      <c r="I165" s="172">
        <v>0</v>
      </c>
      <c r="J165" s="67">
        <v>0</v>
      </c>
      <c r="K165" s="1"/>
    </row>
    <row r="166" spans="1:11" ht="15.75">
      <c r="A166" s="36"/>
      <c r="B166" s="55"/>
      <c r="C166" s="38">
        <v>4410</v>
      </c>
      <c r="D166" s="85" t="s">
        <v>26</v>
      </c>
      <c r="E166" s="161"/>
      <c r="F166" s="161"/>
      <c r="G166" s="144"/>
      <c r="H166" s="172">
        <v>0</v>
      </c>
      <c r="I166" s="172">
        <v>0</v>
      </c>
      <c r="J166" s="67">
        <v>0</v>
      </c>
      <c r="K166" s="1"/>
    </row>
    <row r="167" spans="1:11" s="5" customFormat="1" ht="29.25">
      <c r="A167" s="39">
        <v>754</v>
      </c>
      <c r="B167" s="39"/>
      <c r="C167" s="39"/>
      <c r="D167" s="105" t="s">
        <v>171</v>
      </c>
      <c r="E167" s="70">
        <f>E184+E188</f>
        <v>278655</v>
      </c>
      <c r="F167" s="70">
        <f>F184+F188</f>
        <v>148768.64</v>
      </c>
      <c r="G167" s="45">
        <f>F167/E167*100</f>
        <v>53.38811074626331</v>
      </c>
      <c r="H167" s="70">
        <f>H168+H170+H172+H184+H188+H204</f>
        <v>238189.78</v>
      </c>
      <c r="I167" s="70">
        <f>I170+I168+I172+I184+I188+I204</f>
        <v>210478.69999999998</v>
      </c>
      <c r="J167" s="45">
        <f>I167/H167*100</f>
        <v>88.3659659956863</v>
      </c>
      <c r="K167" s="2"/>
    </row>
    <row r="168" spans="1:11" s="5" customFormat="1" ht="15.75">
      <c r="A168" s="92"/>
      <c r="B168" s="92">
        <v>75404</v>
      </c>
      <c r="C168" s="92"/>
      <c r="D168" s="94" t="s">
        <v>311</v>
      </c>
      <c r="E168" s="99"/>
      <c r="F168" s="99"/>
      <c r="G168" s="100"/>
      <c r="H168" s="99">
        <v>2000</v>
      </c>
      <c r="I168" s="99">
        <v>2000</v>
      </c>
      <c r="J168" s="100">
        <v>100</v>
      </c>
      <c r="K168" s="2"/>
    </row>
    <row r="169" spans="1:11" s="5" customFormat="1" ht="15.75">
      <c r="A169" s="38"/>
      <c r="B169" s="38"/>
      <c r="C169" s="38">
        <v>3000</v>
      </c>
      <c r="D169" s="85" t="s">
        <v>310</v>
      </c>
      <c r="E169" s="67"/>
      <c r="F169" s="67"/>
      <c r="G169" s="65"/>
      <c r="H169" s="67">
        <v>2000</v>
      </c>
      <c r="I169" s="67">
        <v>2000</v>
      </c>
      <c r="J169" s="65">
        <v>100</v>
      </c>
      <c r="K169" s="2"/>
    </row>
    <row r="170" spans="1:11" s="5" customFormat="1" ht="15.75">
      <c r="A170" s="92"/>
      <c r="B170" s="92">
        <v>75406</v>
      </c>
      <c r="C170" s="92"/>
      <c r="D170" s="94" t="s">
        <v>312</v>
      </c>
      <c r="E170" s="99"/>
      <c r="F170" s="99"/>
      <c r="G170" s="100"/>
      <c r="H170" s="99">
        <v>0</v>
      </c>
      <c r="I170" s="99">
        <v>0</v>
      </c>
      <c r="J170" s="100">
        <v>0</v>
      </c>
      <c r="K170" s="2"/>
    </row>
    <row r="171" spans="1:11" s="5" customFormat="1" ht="15.75">
      <c r="A171" s="38"/>
      <c r="B171" s="38"/>
      <c r="C171" s="38">
        <v>3000</v>
      </c>
      <c r="D171" s="85" t="s">
        <v>310</v>
      </c>
      <c r="E171" s="67"/>
      <c r="F171" s="67"/>
      <c r="G171" s="65"/>
      <c r="H171" s="67">
        <v>0</v>
      </c>
      <c r="I171" s="67">
        <v>0</v>
      </c>
      <c r="J171" s="65">
        <v>0</v>
      </c>
      <c r="K171" s="2"/>
    </row>
    <row r="172" spans="1:11" s="5" customFormat="1" ht="15.75">
      <c r="A172" s="92"/>
      <c r="B172" s="92">
        <v>75412</v>
      </c>
      <c r="C172" s="92" t="s">
        <v>35</v>
      </c>
      <c r="D172" s="94" t="s">
        <v>172</v>
      </c>
      <c r="E172" s="99">
        <v>0</v>
      </c>
      <c r="F172" s="99">
        <v>0</v>
      </c>
      <c r="G172" s="100">
        <v>0</v>
      </c>
      <c r="H172" s="99">
        <v>112200</v>
      </c>
      <c r="I172" s="99">
        <v>102239.4</v>
      </c>
      <c r="J172" s="99">
        <f>I172/H172*100</f>
        <v>91.12245989304813</v>
      </c>
      <c r="K172" s="2"/>
    </row>
    <row r="173" spans="1:11" s="5" customFormat="1" ht="15.75">
      <c r="A173" s="38"/>
      <c r="B173" s="38"/>
      <c r="C173" s="38">
        <v>3030</v>
      </c>
      <c r="D173" s="85" t="s">
        <v>28</v>
      </c>
      <c r="E173" s="67"/>
      <c r="F173" s="62"/>
      <c r="G173" s="45"/>
      <c r="H173" s="67">
        <v>2500</v>
      </c>
      <c r="I173" s="67">
        <v>1048.96</v>
      </c>
      <c r="J173" s="67">
        <v>41.96</v>
      </c>
      <c r="K173" s="2"/>
    </row>
    <row r="174" spans="1:11" s="5" customFormat="1" ht="15.75">
      <c r="A174" s="38"/>
      <c r="B174" s="37"/>
      <c r="C174" s="38">
        <v>4110</v>
      </c>
      <c r="D174" s="85" t="s">
        <v>313</v>
      </c>
      <c r="E174" s="67"/>
      <c r="F174" s="62"/>
      <c r="G174" s="44"/>
      <c r="H174" s="67">
        <v>0</v>
      </c>
      <c r="I174" s="67">
        <v>0</v>
      </c>
      <c r="J174" s="67">
        <v>0</v>
      </c>
      <c r="K174" s="2"/>
    </row>
    <row r="175" spans="1:11" s="5" customFormat="1" ht="15.75">
      <c r="A175" s="38"/>
      <c r="B175" s="37"/>
      <c r="C175" s="38">
        <v>4120</v>
      </c>
      <c r="D175" s="85" t="s">
        <v>130</v>
      </c>
      <c r="E175" s="67"/>
      <c r="F175" s="62"/>
      <c r="G175" s="44"/>
      <c r="H175" s="67">
        <v>0</v>
      </c>
      <c r="I175" s="67">
        <v>0</v>
      </c>
      <c r="J175" s="67">
        <v>0</v>
      </c>
      <c r="K175" s="2"/>
    </row>
    <row r="176" spans="1:11" s="5" customFormat="1" ht="15.75">
      <c r="A176" s="38"/>
      <c r="B176" s="37"/>
      <c r="C176" s="38">
        <v>4210</v>
      </c>
      <c r="D176" s="85" t="s">
        <v>10</v>
      </c>
      <c r="E176" s="67"/>
      <c r="F176" s="62"/>
      <c r="G176" s="44"/>
      <c r="H176" s="67">
        <v>53200</v>
      </c>
      <c r="I176" s="67">
        <v>52353.18</v>
      </c>
      <c r="J176" s="67">
        <f aca="true" t="shared" si="5" ref="J176:J183">I176/H176*100</f>
        <v>98.40823308270676</v>
      </c>
      <c r="K176" s="2"/>
    </row>
    <row r="177" spans="1:11" s="5" customFormat="1" ht="15.75">
      <c r="A177" s="38"/>
      <c r="B177" s="37"/>
      <c r="C177" s="38">
        <v>4260</v>
      </c>
      <c r="D177" s="85" t="s">
        <v>14</v>
      </c>
      <c r="E177" s="67"/>
      <c r="F177" s="62"/>
      <c r="G177" s="44"/>
      <c r="H177" s="67">
        <v>13000</v>
      </c>
      <c r="I177" s="67">
        <v>12573.15</v>
      </c>
      <c r="J177" s="67">
        <f t="shared" si="5"/>
        <v>96.71653846153846</v>
      </c>
      <c r="K177" s="2"/>
    </row>
    <row r="178" spans="1:10" ht="15">
      <c r="A178" s="38"/>
      <c r="B178" s="37"/>
      <c r="C178" s="38">
        <v>4270</v>
      </c>
      <c r="D178" s="85" t="s">
        <v>54</v>
      </c>
      <c r="E178" s="67"/>
      <c r="F178" s="62"/>
      <c r="G178" s="44"/>
      <c r="H178" s="67">
        <v>500</v>
      </c>
      <c r="I178" s="67">
        <v>0</v>
      </c>
      <c r="J178" s="67">
        <v>0</v>
      </c>
    </row>
    <row r="179" spans="1:10" ht="15">
      <c r="A179" s="38"/>
      <c r="B179" s="37"/>
      <c r="C179" s="38">
        <v>4280</v>
      </c>
      <c r="D179" s="85" t="s">
        <v>96</v>
      </c>
      <c r="E179" s="67"/>
      <c r="F179" s="62"/>
      <c r="G179" s="44"/>
      <c r="H179" s="67">
        <v>1500</v>
      </c>
      <c r="I179" s="67">
        <v>70</v>
      </c>
      <c r="J179" s="67">
        <f t="shared" si="5"/>
        <v>4.666666666666667</v>
      </c>
    </row>
    <row r="180" spans="1:10" ht="15">
      <c r="A180" s="38"/>
      <c r="B180" s="38"/>
      <c r="C180" s="38">
        <v>4300</v>
      </c>
      <c r="D180" s="85" t="s">
        <v>273</v>
      </c>
      <c r="E180" s="67"/>
      <c r="F180" s="62"/>
      <c r="G180" s="45"/>
      <c r="H180" s="67">
        <v>15000</v>
      </c>
      <c r="I180" s="67">
        <v>11748.11</v>
      </c>
      <c r="J180" s="67">
        <f t="shared" si="5"/>
        <v>78.32073333333334</v>
      </c>
    </row>
    <row r="181" spans="1:10" ht="15">
      <c r="A181" s="38"/>
      <c r="B181" s="38"/>
      <c r="C181" s="38">
        <v>4430</v>
      </c>
      <c r="D181" s="85" t="s">
        <v>15</v>
      </c>
      <c r="E181" s="67"/>
      <c r="F181" s="62"/>
      <c r="G181" s="45"/>
      <c r="H181" s="67">
        <v>7500</v>
      </c>
      <c r="I181" s="67">
        <v>5696</v>
      </c>
      <c r="J181" s="67">
        <f t="shared" si="5"/>
        <v>75.94666666666666</v>
      </c>
    </row>
    <row r="182" spans="1:10" ht="30">
      <c r="A182" s="38"/>
      <c r="B182" s="38"/>
      <c r="C182" s="56">
        <v>4700</v>
      </c>
      <c r="D182" s="83" t="s">
        <v>161</v>
      </c>
      <c r="E182" s="75"/>
      <c r="F182" s="57"/>
      <c r="G182" s="74"/>
      <c r="H182" s="75">
        <v>1000</v>
      </c>
      <c r="I182" s="75">
        <v>750</v>
      </c>
      <c r="J182" s="64">
        <f t="shared" si="5"/>
        <v>75</v>
      </c>
    </row>
    <row r="183" spans="1:10" ht="15">
      <c r="A183" s="38"/>
      <c r="B183" s="37"/>
      <c r="C183" s="56">
        <v>6060</v>
      </c>
      <c r="D183" s="83" t="s">
        <v>376</v>
      </c>
      <c r="E183" s="75"/>
      <c r="F183" s="57"/>
      <c r="G183" s="74"/>
      <c r="H183" s="75">
        <v>18000</v>
      </c>
      <c r="I183" s="75">
        <v>18000</v>
      </c>
      <c r="J183" s="64">
        <f t="shared" si="5"/>
        <v>100</v>
      </c>
    </row>
    <row r="184" spans="1:10" ht="15">
      <c r="A184" s="92"/>
      <c r="B184" s="93">
        <v>75414</v>
      </c>
      <c r="C184" s="92" t="s">
        <v>35</v>
      </c>
      <c r="D184" s="94" t="s">
        <v>82</v>
      </c>
      <c r="E184" s="99">
        <f>E185</f>
        <v>0</v>
      </c>
      <c r="F184" s="99">
        <f>F185</f>
        <v>0</v>
      </c>
      <c r="G184" s="96">
        <f>G185</f>
        <v>0</v>
      </c>
      <c r="H184" s="99">
        <f>H186+H187</f>
        <v>1000</v>
      </c>
      <c r="I184" s="99">
        <f>I186+I187</f>
        <v>138.6</v>
      </c>
      <c r="J184" s="99">
        <f>I184/H184*100</f>
        <v>13.86</v>
      </c>
    </row>
    <row r="185" spans="1:10" s="171" customFormat="1" ht="30">
      <c r="A185" s="38"/>
      <c r="B185" s="37"/>
      <c r="C185" s="38">
        <v>2010</v>
      </c>
      <c r="D185" s="85" t="s">
        <v>151</v>
      </c>
      <c r="E185" s="67"/>
      <c r="F185" s="67"/>
      <c r="G185" s="59"/>
      <c r="H185" s="67"/>
      <c r="I185" s="67"/>
      <c r="J185" s="67"/>
    </row>
    <row r="186" spans="1:10" ht="15">
      <c r="A186" s="38"/>
      <c r="B186" s="37"/>
      <c r="C186" s="38">
        <v>4210</v>
      </c>
      <c r="D186" s="85" t="s">
        <v>10</v>
      </c>
      <c r="E186" s="67"/>
      <c r="F186" s="62"/>
      <c r="G186" s="44"/>
      <c r="H186" s="67">
        <v>700</v>
      </c>
      <c r="I186" s="67">
        <v>138.6</v>
      </c>
      <c r="J186" s="67">
        <f>I186/H186*100</f>
        <v>19.799999999999997</v>
      </c>
    </row>
    <row r="187" spans="1:10" ht="15">
      <c r="A187" s="38"/>
      <c r="B187" s="37"/>
      <c r="C187" s="38">
        <v>4300</v>
      </c>
      <c r="D187" s="85" t="s">
        <v>174</v>
      </c>
      <c r="E187" s="67"/>
      <c r="F187" s="62"/>
      <c r="G187" s="44"/>
      <c r="H187" s="67">
        <v>300</v>
      </c>
      <c r="I187" s="67">
        <v>0</v>
      </c>
      <c r="J187" s="67">
        <v>0</v>
      </c>
    </row>
    <row r="188" spans="1:10" ht="15">
      <c r="A188" s="92"/>
      <c r="B188" s="93">
        <v>75416</v>
      </c>
      <c r="C188" s="92" t="s">
        <v>35</v>
      </c>
      <c r="D188" s="94" t="s">
        <v>175</v>
      </c>
      <c r="E188" s="99">
        <f>E189</f>
        <v>278655</v>
      </c>
      <c r="F188" s="99">
        <f>F189</f>
        <v>148768.64</v>
      </c>
      <c r="G188" s="96">
        <f>F188/E188*100</f>
        <v>53.38811074626331</v>
      </c>
      <c r="H188" s="99">
        <f>H189+H190+H191+H192+H193+H194+H195+H196+H197+H198+H199+H200+H201+H202+H203</f>
        <v>121089.78</v>
      </c>
      <c r="I188" s="99">
        <f>SUM(I190:I203)</f>
        <v>106100.69999999998</v>
      </c>
      <c r="J188" s="99">
        <f>I188/H188*100</f>
        <v>87.6215152096238</v>
      </c>
    </row>
    <row r="189" spans="1:10" ht="30">
      <c r="A189" s="38"/>
      <c r="B189" s="37"/>
      <c r="C189" s="108" t="s">
        <v>176</v>
      </c>
      <c r="D189" s="85" t="s">
        <v>177</v>
      </c>
      <c r="E189" s="67">
        <v>278655</v>
      </c>
      <c r="F189" s="67">
        <v>148768.64</v>
      </c>
      <c r="G189" s="59">
        <f>F189/E189*100</f>
        <v>53.38811074626331</v>
      </c>
      <c r="H189" s="143"/>
      <c r="I189" s="143"/>
      <c r="J189" s="143"/>
    </row>
    <row r="190" spans="1:10" ht="19.5" customHeight="1">
      <c r="A190" s="38"/>
      <c r="B190" s="37"/>
      <c r="C190" s="38">
        <v>4010</v>
      </c>
      <c r="D190" s="85" t="s">
        <v>178</v>
      </c>
      <c r="E190" s="143"/>
      <c r="F190" s="145"/>
      <c r="G190" s="134"/>
      <c r="H190" s="67">
        <v>45000</v>
      </c>
      <c r="I190" s="67">
        <v>44170.52</v>
      </c>
      <c r="J190" s="67">
        <f>I190/H190*100</f>
        <v>98.15671111111111</v>
      </c>
    </row>
    <row r="191" spans="1:10" ht="19.5" customHeight="1">
      <c r="A191" s="38"/>
      <c r="B191" s="37"/>
      <c r="C191" s="38">
        <v>4040</v>
      </c>
      <c r="D191" s="85" t="s">
        <v>179</v>
      </c>
      <c r="E191" s="143"/>
      <c r="F191" s="145"/>
      <c r="G191" s="134"/>
      <c r="H191" s="67">
        <v>5095.85</v>
      </c>
      <c r="I191" s="67">
        <v>5095.85</v>
      </c>
      <c r="J191" s="67">
        <v>100</v>
      </c>
    </row>
    <row r="192" spans="1:10" ht="15">
      <c r="A192" s="38"/>
      <c r="B192" s="37"/>
      <c r="C192" s="38">
        <v>4110</v>
      </c>
      <c r="D192" s="85" t="s">
        <v>129</v>
      </c>
      <c r="E192" s="143"/>
      <c r="F192" s="145"/>
      <c r="G192" s="134"/>
      <c r="H192" s="67">
        <v>7700</v>
      </c>
      <c r="I192" s="67">
        <v>7629.54</v>
      </c>
      <c r="J192" s="67">
        <f aca="true" t="shared" si="6" ref="J192:J201">I192/H192*100</f>
        <v>99.08493506493507</v>
      </c>
    </row>
    <row r="193" spans="1:10" ht="15">
      <c r="A193" s="38"/>
      <c r="B193" s="37"/>
      <c r="C193" s="38">
        <v>4120</v>
      </c>
      <c r="D193" s="85" t="s">
        <v>130</v>
      </c>
      <c r="E193" s="143"/>
      <c r="F193" s="145"/>
      <c r="G193" s="134"/>
      <c r="H193" s="67">
        <v>1200</v>
      </c>
      <c r="I193" s="67">
        <v>1187.07</v>
      </c>
      <c r="J193" s="67">
        <f t="shared" si="6"/>
        <v>98.92249999999999</v>
      </c>
    </row>
    <row r="194" spans="1:10" ht="15">
      <c r="A194" s="38"/>
      <c r="B194" s="37"/>
      <c r="C194" s="38">
        <v>4210</v>
      </c>
      <c r="D194" s="85" t="s">
        <v>131</v>
      </c>
      <c r="E194" s="143"/>
      <c r="F194" s="145"/>
      <c r="G194" s="134"/>
      <c r="H194" s="67">
        <v>6400</v>
      </c>
      <c r="I194" s="67">
        <v>5682.83</v>
      </c>
      <c r="J194" s="67">
        <f t="shared" si="6"/>
        <v>88.79421875</v>
      </c>
    </row>
    <row r="195" spans="1:10" ht="15">
      <c r="A195" s="38"/>
      <c r="B195" s="37"/>
      <c r="C195" s="38">
        <v>4280</v>
      </c>
      <c r="D195" s="85" t="s">
        <v>133</v>
      </c>
      <c r="E195" s="143"/>
      <c r="F195" s="145"/>
      <c r="G195" s="134"/>
      <c r="H195" s="67">
        <v>0</v>
      </c>
      <c r="I195" s="67">
        <v>0</v>
      </c>
      <c r="J195" s="67">
        <v>0</v>
      </c>
    </row>
    <row r="196" spans="1:10" ht="15">
      <c r="A196" s="38"/>
      <c r="B196" s="37"/>
      <c r="C196" s="38">
        <v>4300</v>
      </c>
      <c r="D196" s="85" t="s">
        <v>142</v>
      </c>
      <c r="E196" s="143"/>
      <c r="F196" s="145"/>
      <c r="G196" s="134"/>
      <c r="H196" s="67">
        <v>53000</v>
      </c>
      <c r="I196" s="67">
        <v>40772.96</v>
      </c>
      <c r="J196" s="67">
        <f t="shared" si="6"/>
        <v>76.93011320754717</v>
      </c>
    </row>
    <row r="197" spans="1:10" ht="30">
      <c r="A197" s="38"/>
      <c r="B197" s="37"/>
      <c r="C197" s="38">
        <v>4370</v>
      </c>
      <c r="D197" s="85" t="s">
        <v>180</v>
      </c>
      <c r="E197" s="143"/>
      <c r="F197" s="145"/>
      <c r="G197" s="147"/>
      <c r="H197" s="67">
        <v>0</v>
      </c>
      <c r="I197" s="67">
        <v>0</v>
      </c>
      <c r="J197" s="67">
        <v>0</v>
      </c>
    </row>
    <row r="198" spans="1:10" ht="15">
      <c r="A198" s="38"/>
      <c r="B198" s="37"/>
      <c r="C198" s="38">
        <v>4410</v>
      </c>
      <c r="D198" s="85" t="s">
        <v>152</v>
      </c>
      <c r="E198" s="143"/>
      <c r="F198" s="145"/>
      <c r="G198" s="134"/>
      <c r="H198" s="67">
        <v>300</v>
      </c>
      <c r="I198" s="67">
        <v>0</v>
      </c>
      <c r="J198" s="67">
        <f t="shared" si="6"/>
        <v>0</v>
      </c>
    </row>
    <row r="199" spans="1:10" ht="15">
      <c r="A199" s="38"/>
      <c r="B199" s="37"/>
      <c r="C199" s="38">
        <v>4430</v>
      </c>
      <c r="D199" s="85" t="s">
        <v>181</v>
      </c>
      <c r="E199" s="143"/>
      <c r="F199" s="145"/>
      <c r="G199" s="147"/>
      <c r="H199" s="67">
        <v>800</v>
      </c>
      <c r="I199" s="67">
        <v>258</v>
      </c>
      <c r="J199" s="67">
        <f t="shared" si="6"/>
        <v>32.25</v>
      </c>
    </row>
    <row r="200" spans="1:10" ht="15">
      <c r="A200" s="38"/>
      <c r="B200" s="37"/>
      <c r="C200" s="38">
        <v>4440</v>
      </c>
      <c r="D200" s="85" t="s">
        <v>182</v>
      </c>
      <c r="E200" s="143"/>
      <c r="F200" s="145"/>
      <c r="G200" s="134"/>
      <c r="H200" s="67">
        <v>1093.93</v>
      </c>
      <c r="I200" s="67">
        <v>1093.93</v>
      </c>
      <c r="J200" s="67">
        <f t="shared" si="6"/>
        <v>100</v>
      </c>
    </row>
    <row r="201" spans="1:10" ht="30">
      <c r="A201" s="38"/>
      <c r="B201" s="37"/>
      <c r="C201" s="38">
        <v>4700</v>
      </c>
      <c r="D201" s="85" t="s">
        <v>154</v>
      </c>
      <c r="E201" s="143"/>
      <c r="F201" s="145"/>
      <c r="G201" s="134"/>
      <c r="H201" s="67">
        <v>500</v>
      </c>
      <c r="I201" s="67">
        <v>210</v>
      </c>
      <c r="J201" s="67">
        <f t="shared" si="6"/>
        <v>42</v>
      </c>
    </row>
    <row r="202" spans="1:10" ht="30">
      <c r="A202" s="38"/>
      <c r="B202" s="37"/>
      <c r="C202" s="38">
        <v>4740</v>
      </c>
      <c r="D202" s="85" t="s">
        <v>155</v>
      </c>
      <c r="E202" s="143"/>
      <c r="F202" s="145"/>
      <c r="G202" s="147"/>
      <c r="H202" s="67">
        <v>0</v>
      </c>
      <c r="I202" s="67">
        <v>0</v>
      </c>
      <c r="J202" s="67">
        <v>0</v>
      </c>
    </row>
    <row r="203" spans="1:10" ht="30">
      <c r="A203" s="38"/>
      <c r="B203" s="37"/>
      <c r="C203" s="38">
        <v>4750</v>
      </c>
      <c r="D203" s="85" t="s">
        <v>156</v>
      </c>
      <c r="E203" s="143"/>
      <c r="F203" s="145"/>
      <c r="G203" s="134"/>
      <c r="H203" s="67">
        <v>0</v>
      </c>
      <c r="I203" s="67">
        <v>0</v>
      </c>
      <c r="J203" s="67">
        <v>0</v>
      </c>
    </row>
    <row r="204" spans="1:10" ht="15">
      <c r="A204" s="92"/>
      <c r="B204" s="93">
        <v>75421</v>
      </c>
      <c r="C204" s="92" t="s">
        <v>35</v>
      </c>
      <c r="D204" s="94" t="s">
        <v>183</v>
      </c>
      <c r="E204" s="138"/>
      <c r="F204" s="141"/>
      <c r="G204" s="165"/>
      <c r="H204" s="99">
        <f>H207+H205+H206</f>
        <v>1900</v>
      </c>
      <c r="I204" s="99">
        <f>I205+I206+I207</f>
        <v>0</v>
      </c>
      <c r="J204" s="99">
        <f>I204/H204*100</f>
        <v>0</v>
      </c>
    </row>
    <row r="205" spans="1:10" ht="21" customHeight="1">
      <c r="A205" s="38"/>
      <c r="B205" s="37"/>
      <c r="C205" s="38">
        <v>4210</v>
      </c>
      <c r="D205" s="85" t="s">
        <v>10</v>
      </c>
      <c r="E205" s="143"/>
      <c r="F205" s="145"/>
      <c r="G205" s="156"/>
      <c r="H205" s="67">
        <v>1500</v>
      </c>
      <c r="I205" s="67">
        <v>0</v>
      </c>
      <c r="J205" s="67">
        <v>0</v>
      </c>
    </row>
    <row r="206" spans="1:10" ht="21" customHeight="1">
      <c r="A206" s="38"/>
      <c r="B206" s="37"/>
      <c r="C206" s="38">
        <v>4300</v>
      </c>
      <c r="D206" s="85" t="s">
        <v>142</v>
      </c>
      <c r="E206" s="143"/>
      <c r="F206" s="145"/>
      <c r="G206" s="156"/>
      <c r="H206" s="67">
        <v>400</v>
      </c>
      <c r="I206" s="67">
        <v>0</v>
      </c>
      <c r="J206" s="67">
        <v>0</v>
      </c>
    </row>
    <row r="207" spans="1:10" ht="30">
      <c r="A207" s="38"/>
      <c r="B207" s="37"/>
      <c r="C207" s="38">
        <v>4700</v>
      </c>
      <c r="D207" s="85" t="s">
        <v>154</v>
      </c>
      <c r="E207" s="143"/>
      <c r="F207" s="145"/>
      <c r="G207" s="134"/>
      <c r="H207" s="67">
        <v>0</v>
      </c>
      <c r="I207" s="67">
        <v>0</v>
      </c>
      <c r="J207" s="67">
        <v>0</v>
      </c>
    </row>
    <row r="208" spans="1:10" ht="42.75">
      <c r="A208" s="39">
        <v>756</v>
      </c>
      <c r="B208" s="68"/>
      <c r="C208" s="39" t="s">
        <v>35</v>
      </c>
      <c r="D208" s="105" t="s">
        <v>184</v>
      </c>
      <c r="E208" s="70">
        <f>E209+E212+E220+E230+E237</f>
        <v>3824999</v>
      </c>
      <c r="F208" s="70">
        <f>F209+F212+F220+F233+F237</f>
        <v>3479584.84</v>
      </c>
      <c r="G208" s="44">
        <f aca="true" t="shared" si="7" ref="G208:G258">F208/E208*100</f>
        <v>90.96956208354564</v>
      </c>
      <c r="H208" s="70">
        <f>H240</f>
        <v>0</v>
      </c>
      <c r="I208" s="70">
        <f>I240</f>
        <v>0</v>
      </c>
      <c r="J208" s="70">
        <v>0</v>
      </c>
    </row>
    <row r="209" spans="1:10" ht="22.5" customHeight="1">
      <c r="A209" s="92"/>
      <c r="B209" s="93">
        <v>75601</v>
      </c>
      <c r="C209" s="92" t="s">
        <v>35</v>
      </c>
      <c r="D209" s="94" t="s">
        <v>52</v>
      </c>
      <c r="E209" s="99">
        <f>E210+E211</f>
        <v>6020</v>
      </c>
      <c r="F209" s="99">
        <f>F210+F211</f>
        <v>2809.19</v>
      </c>
      <c r="G209" s="96">
        <f t="shared" si="7"/>
        <v>46.66428571428571</v>
      </c>
      <c r="H209" s="141"/>
      <c r="I209" s="141"/>
      <c r="J209" s="141"/>
    </row>
    <row r="210" spans="1:10" ht="27.75" customHeight="1">
      <c r="A210" s="92"/>
      <c r="B210" s="108"/>
      <c r="C210" s="108" t="s">
        <v>185</v>
      </c>
      <c r="D210" s="85" t="s">
        <v>186</v>
      </c>
      <c r="E210" s="67">
        <v>6000</v>
      </c>
      <c r="F210" s="67">
        <v>2780.29</v>
      </c>
      <c r="G210" s="59">
        <f>F210/E210*100</f>
        <v>46.338166666666666</v>
      </c>
      <c r="H210" s="141"/>
      <c r="I210" s="141"/>
      <c r="J210" s="141"/>
    </row>
    <row r="211" spans="1:10" ht="15">
      <c r="A211" s="38"/>
      <c r="B211" s="37"/>
      <c r="C211" s="108" t="s">
        <v>194</v>
      </c>
      <c r="D211" s="196" t="s">
        <v>368</v>
      </c>
      <c r="E211" s="4">
        <v>20</v>
      </c>
      <c r="F211" s="187">
        <v>28.9</v>
      </c>
      <c r="G211" s="4">
        <v>144.5</v>
      </c>
      <c r="H211" s="145"/>
      <c r="I211" s="145"/>
      <c r="J211" s="136"/>
    </row>
    <row r="212" spans="1:10" ht="30">
      <c r="A212" s="92"/>
      <c r="B212" s="92">
        <v>75615</v>
      </c>
      <c r="C212" s="92" t="s">
        <v>35</v>
      </c>
      <c r="D212" s="94" t="s">
        <v>187</v>
      </c>
      <c r="E212" s="99">
        <f>E213+E214+E215+E216+E217+E218+E219</f>
        <v>845311</v>
      </c>
      <c r="F212" s="99">
        <f>F213+F214+F215+F216+F217+F218+F219</f>
        <v>794952.5199999999</v>
      </c>
      <c r="G212" s="100">
        <f t="shared" si="7"/>
        <v>94.04260916987948</v>
      </c>
      <c r="H212" s="141"/>
      <c r="I212" s="141"/>
      <c r="J212" s="141"/>
    </row>
    <row r="213" spans="1:10" ht="15">
      <c r="A213" s="38"/>
      <c r="B213" s="37"/>
      <c r="C213" s="108" t="s">
        <v>188</v>
      </c>
      <c r="D213" s="85" t="s">
        <v>29</v>
      </c>
      <c r="E213" s="67">
        <v>691421</v>
      </c>
      <c r="F213" s="67">
        <v>681769.37</v>
      </c>
      <c r="G213" s="59">
        <f t="shared" si="7"/>
        <v>98.60408781335829</v>
      </c>
      <c r="H213" s="145"/>
      <c r="I213" s="145"/>
      <c r="J213" s="136"/>
    </row>
    <row r="214" spans="1:10" ht="15">
      <c r="A214" s="38"/>
      <c r="B214" s="38"/>
      <c r="C214" s="108" t="s">
        <v>189</v>
      </c>
      <c r="D214" s="85" t="s">
        <v>30</v>
      </c>
      <c r="E214" s="67">
        <v>96589</v>
      </c>
      <c r="F214" s="67">
        <v>64785.95</v>
      </c>
      <c r="G214" s="65">
        <f t="shared" si="7"/>
        <v>67.0738386358695</v>
      </c>
      <c r="H214" s="145"/>
      <c r="I214" s="145"/>
      <c r="J214" s="136"/>
    </row>
    <row r="215" spans="1:10" s="5" customFormat="1" ht="15">
      <c r="A215" s="38"/>
      <c r="B215" s="38"/>
      <c r="C215" s="108" t="s">
        <v>190</v>
      </c>
      <c r="D215" s="85" t="s">
        <v>31</v>
      </c>
      <c r="E215" s="67">
        <v>41921</v>
      </c>
      <c r="F215" s="67">
        <v>40797</v>
      </c>
      <c r="G215" s="65">
        <f t="shared" si="7"/>
        <v>97.31876625080508</v>
      </c>
      <c r="H215" s="145"/>
      <c r="I215" s="145"/>
      <c r="J215" s="136"/>
    </row>
    <row r="216" spans="1:10" ht="15">
      <c r="A216" s="38"/>
      <c r="B216" s="37"/>
      <c r="C216" s="108" t="s">
        <v>191</v>
      </c>
      <c r="D216" s="85" t="s">
        <v>32</v>
      </c>
      <c r="E216" s="67">
        <v>3380</v>
      </c>
      <c r="F216" s="67">
        <v>3385</v>
      </c>
      <c r="G216" s="59">
        <f t="shared" si="7"/>
        <v>100.14792899408285</v>
      </c>
      <c r="H216" s="145"/>
      <c r="I216" s="145"/>
      <c r="J216" s="136"/>
    </row>
    <row r="217" spans="1:10" ht="15">
      <c r="A217" s="38"/>
      <c r="B217" s="37"/>
      <c r="C217" s="108" t="s">
        <v>192</v>
      </c>
      <c r="D217" s="85" t="s">
        <v>53</v>
      </c>
      <c r="E217" s="67">
        <v>1000</v>
      </c>
      <c r="F217" s="67">
        <v>0</v>
      </c>
      <c r="G217" s="59">
        <f>F217/E217*100</f>
        <v>0</v>
      </c>
      <c r="H217" s="145"/>
      <c r="I217" s="145"/>
      <c r="J217" s="136"/>
    </row>
    <row r="218" spans="1:10" ht="15">
      <c r="A218" s="38"/>
      <c r="B218" s="37"/>
      <c r="C218" s="108" t="s">
        <v>193</v>
      </c>
      <c r="D218" s="85" t="s">
        <v>18</v>
      </c>
      <c r="E218" s="67">
        <v>1000</v>
      </c>
      <c r="F218" s="67">
        <v>35.2</v>
      </c>
      <c r="G218" s="59">
        <f>F218/E218*100</f>
        <v>3.52</v>
      </c>
      <c r="H218" s="145"/>
      <c r="I218" s="145"/>
      <c r="J218" s="136"/>
    </row>
    <row r="219" spans="1:10" ht="15">
      <c r="A219" s="38"/>
      <c r="B219" s="37"/>
      <c r="C219" s="108" t="s">
        <v>194</v>
      </c>
      <c r="D219" s="85" t="s">
        <v>81</v>
      </c>
      <c r="E219" s="67">
        <v>10000</v>
      </c>
      <c r="F219" s="67">
        <v>4180</v>
      </c>
      <c r="G219" s="59">
        <f t="shared" si="7"/>
        <v>41.8</v>
      </c>
      <c r="H219" s="145"/>
      <c r="I219" s="145"/>
      <c r="J219" s="136"/>
    </row>
    <row r="220" spans="1:10" ht="60">
      <c r="A220" s="92"/>
      <c r="B220" s="93">
        <v>75616</v>
      </c>
      <c r="C220" s="92" t="s">
        <v>35</v>
      </c>
      <c r="D220" s="94" t="s">
        <v>195</v>
      </c>
      <c r="E220" s="99">
        <f>SUM(E221:E229)</f>
        <v>1406872</v>
      </c>
      <c r="F220" s="99">
        <f>SUM(F221:F229)</f>
        <v>1174926.21</v>
      </c>
      <c r="G220" s="96">
        <f t="shared" si="7"/>
        <v>83.51336937546557</v>
      </c>
      <c r="H220" s="141"/>
      <c r="I220" s="141"/>
      <c r="J220" s="141"/>
    </row>
    <row r="221" spans="1:10" ht="15">
      <c r="A221" s="38"/>
      <c r="B221" s="37"/>
      <c r="C221" s="108" t="s">
        <v>188</v>
      </c>
      <c r="D221" s="85" t="s">
        <v>29</v>
      </c>
      <c r="E221" s="67">
        <v>350380</v>
      </c>
      <c r="F221" s="67">
        <v>347456.44</v>
      </c>
      <c r="G221" s="59">
        <f t="shared" si="7"/>
        <v>99.16560305953537</v>
      </c>
      <c r="H221" s="145"/>
      <c r="I221" s="145"/>
      <c r="J221" s="136"/>
    </row>
    <row r="222" spans="1:10" ht="15">
      <c r="A222" s="38"/>
      <c r="B222" s="38"/>
      <c r="C222" s="108" t="s">
        <v>189</v>
      </c>
      <c r="D222" s="85" t="s">
        <v>30</v>
      </c>
      <c r="E222" s="67">
        <v>813523</v>
      </c>
      <c r="F222" s="67">
        <v>646723.79</v>
      </c>
      <c r="G222" s="65">
        <f t="shared" si="7"/>
        <v>79.4966817164358</v>
      </c>
      <c r="H222" s="145"/>
      <c r="I222" s="145"/>
      <c r="J222" s="136"/>
    </row>
    <row r="223" spans="1:10" ht="15">
      <c r="A223" s="38"/>
      <c r="B223" s="37"/>
      <c r="C223" s="108" t="s">
        <v>190</v>
      </c>
      <c r="D223" s="85" t="s">
        <v>31</v>
      </c>
      <c r="E223" s="67">
        <v>4189</v>
      </c>
      <c r="F223" s="67">
        <v>4223.36</v>
      </c>
      <c r="G223" s="59">
        <f t="shared" si="7"/>
        <v>100.82024349486751</v>
      </c>
      <c r="H223" s="145"/>
      <c r="I223" s="145"/>
      <c r="J223" s="136"/>
    </row>
    <row r="224" spans="1:10" ht="15">
      <c r="A224" s="38"/>
      <c r="B224" s="37"/>
      <c r="C224" s="108" t="s">
        <v>191</v>
      </c>
      <c r="D224" s="85" t="s">
        <v>32</v>
      </c>
      <c r="E224" s="67">
        <v>68980</v>
      </c>
      <c r="F224" s="67">
        <v>69600.93</v>
      </c>
      <c r="G224" s="59">
        <f t="shared" si="7"/>
        <v>100.90015946651204</v>
      </c>
      <c r="H224" s="145"/>
      <c r="I224" s="145"/>
      <c r="J224" s="136"/>
    </row>
    <row r="225" spans="1:10" ht="15">
      <c r="A225" s="38"/>
      <c r="B225" s="37"/>
      <c r="C225" s="108" t="s">
        <v>196</v>
      </c>
      <c r="D225" s="85" t="s">
        <v>33</v>
      </c>
      <c r="E225" s="67">
        <v>12000</v>
      </c>
      <c r="F225" s="67">
        <v>3045.2</v>
      </c>
      <c r="G225" s="59">
        <f t="shared" si="7"/>
        <v>25.376666666666665</v>
      </c>
      <c r="H225" s="145"/>
      <c r="I225" s="145"/>
      <c r="J225" s="136"/>
    </row>
    <row r="226" spans="1:10" ht="20.25" customHeight="1">
      <c r="A226" s="38"/>
      <c r="B226" s="38"/>
      <c r="C226" s="108" t="s">
        <v>197</v>
      </c>
      <c r="D226" s="85" t="s">
        <v>272</v>
      </c>
      <c r="E226" s="67">
        <v>800</v>
      </c>
      <c r="F226" s="67">
        <v>300</v>
      </c>
      <c r="G226" s="59">
        <f t="shared" si="7"/>
        <v>37.5</v>
      </c>
      <c r="H226" s="145"/>
      <c r="I226" s="145"/>
      <c r="J226" s="136"/>
    </row>
    <row r="227" spans="1:10" ht="15">
      <c r="A227" s="38"/>
      <c r="B227" s="37"/>
      <c r="C227" s="108" t="s">
        <v>192</v>
      </c>
      <c r="D227" s="85" t="s">
        <v>53</v>
      </c>
      <c r="E227" s="67">
        <v>70000</v>
      </c>
      <c r="F227" s="67">
        <v>78339</v>
      </c>
      <c r="G227" s="59">
        <f t="shared" si="7"/>
        <v>111.91285714285715</v>
      </c>
      <c r="H227" s="145"/>
      <c r="I227" s="145"/>
      <c r="J227" s="136"/>
    </row>
    <row r="228" spans="1:10" ht="15">
      <c r="A228" s="38"/>
      <c r="B228" s="37"/>
      <c r="C228" s="108" t="s">
        <v>193</v>
      </c>
      <c r="D228" s="85" t="s">
        <v>18</v>
      </c>
      <c r="E228" s="67">
        <v>70000</v>
      </c>
      <c r="F228" s="67">
        <v>5439</v>
      </c>
      <c r="G228" s="65">
        <f>F228/E228*100</f>
        <v>7.7700000000000005</v>
      </c>
      <c r="H228" s="145"/>
      <c r="I228" s="145"/>
      <c r="J228" s="136"/>
    </row>
    <row r="229" spans="1:10" ht="24.75" customHeight="1">
      <c r="A229" s="38"/>
      <c r="B229" s="37"/>
      <c r="C229" s="108" t="s">
        <v>194</v>
      </c>
      <c r="D229" s="85" t="s">
        <v>81</v>
      </c>
      <c r="E229" s="67">
        <v>17000</v>
      </c>
      <c r="F229" s="67">
        <v>19798.49</v>
      </c>
      <c r="G229" s="59">
        <f t="shared" si="7"/>
        <v>116.46170588235296</v>
      </c>
      <c r="H229" s="145"/>
      <c r="I229" s="145"/>
      <c r="J229" s="136"/>
    </row>
    <row r="230" spans="1:10" ht="31.5" customHeight="1">
      <c r="A230" s="39"/>
      <c r="B230" s="93">
        <v>75618</v>
      </c>
      <c r="C230" s="109"/>
      <c r="D230" s="94" t="s">
        <v>297</v>
      </c>
      <c r="E230" s="99">
        <f>E234+E235+E236</f>
        <v>76000</v>
      </c>
      <c r="F230" s="99">
        <f>F234+F235+F236</f>
        <v>56389.100000000006</v>
      </c>
      <c r="G230" s="100">
        <f t="shared" si="7"/>
        <v>74.19618421052633</v>
      </c>
      <c r="H230" s="141"/>
      <c r="I230" s="141"/>
      <c r="J230" s="141"/>
    </row>
    <row r="231" spans="1:10" ht="28.5" customHeight="1" hidden="1">
      <c r="A231" s="38"/>
      <c r="B231" s="37"/>
      <c r="C231" s="108" t="s">
        <v>193</v>
      </c>
      <c r="D231" s="85" t="s">
        <v>18</v>
      </c>
      <c r="E231" s="143">
        <v>16000</v>
      </c>
      <c r="F231" s="143">
        <v>4698.62</v>
      </c>
      <c r="G231" s="144">
        <f>F231/E231*100</f>
        <v>29.366375</v>
      </c>
      <c r="H231" s="145"/>
      <c r="I231" s="145"/>
      <c r="J231" s="136"/>
    </row>
    <row r="232" spans="1:10" ht="15" hidden="1">
      <c r="A232" s="38"/>
      <c r="B232" s="37"/>
      <c r="C232" s="108" t="s">
        <v>194</v>
      </c>
      <c r="D232" s="85" t="s">
        <v>69</v>
      </c>
      <c r="E232" s="143">
        <v>50000</v>
      </c>
      <c r="F232" s="143">
        <v>9022.82</v>
      </c>
      <c r="G232" s="156">
        <f>F232/E232*100</f>
        <v>18.04564</v>
      </c>
      <c r="H232" s="145"/>
      <c r="I232" s="145"/>
      <c r="J232" s="136"/>
    </row>
    <row r="233" spans="1:10" ht="7.5" customHeight="1" hidden="1">
      <c r="A233" s="92"/>
      <c r="B233" s="93">
        <v>75618</v>
      </c>
      <c r="C233" s="92" t="s">
        <v>35</v>
      </c>
      <c r="D233" s="94" t="s">
        <v>198</v>
      </c>
      <c r="E233" s="138">
        <f>E234+E235+E236</f>
        <v>76000</v>
      </c>
      <c r="F233" s="138">
        <f>F234+F235+F236</f>
        <v>56389.100000000006</v>
      </c>
      <c r="G233" s="139">
        <f>F233/E233*100</f>
        <v>74.19618421052633</v>
      </c>
      <c r="H233" s="141"/>
      <c r="I233" s="141"/>
      <c r="J233" s="141"/>
    </row>
    <row r="234" spans="1:10" ht="15">
      <c r="A234" s="38"/>
      <c r="B234" s="37"/>
      <c r="C234" s="108" t="s">
        <v>199</v>
      </c>
      <c r="D234" s="85" t="s">
        <v>34</v>
      </c>
      <c r="E234" s="67">
        <v>15000</v>
      </c>
      <c r="F234" s="67">
        <v>10022.8</v>
      </c>
      <c r="G234" s="59">
        <f t="shared" si="7"/>
        <v>66.81866666666666</v>
      </c>
      <c r="H234" s="145"/>
      <c r="I234" s="145"/>
      <c r="J234" s="136"/>
    </row>
    <row r="235" spans="1:10" ht="15">
      <c r="A235" s="38"/>
      <c r="B235" s="37"/>
      <c r="C235" s="108" t="s">
        <v>200</v>
      </c>
      <c r="D235" s="85" t="s">
        <v>201</v>
      </c>
      <c r="E235" s="67">
        <v>60000</v>
      </c>
      <c r="F235" s="67">
        <v>46212.3</v>
      </c>
      <c r="G235" s="59">
        <f t="shared" si="7"/>
        <v>77.0205</v>
      </c>
      <c r="H235" s="145"/>
      <c r="I235" s="145"/>
      <c r="J235" s="136"/>
    </row>
    <row r="236" spans="1:10" ht="15">
      <c r="A236" s="38"/>
      <c r="B236" s="37"/>
      <c r="C236" s="108" t="s">
        <v>194</v>
      </c>
      <c r="D236" s="85" t="s">
        <v>81</v>
      </c>
      <c r="E236" s="67">
        <v>1000</v>
      </c>
      <c r="F236" s="67">
        <v>154</v>
      </c>
      <c r="G236" s="59">
        <f>F236/E236*100</f>
        <v>15.4</v>
      </c>
      <c r="H236" s="145"/>
      <c r="I236" s="145"/>
      <c r="J236" s="136"/>
    </row>
    <row r="237" spans="1:10" ht="30">
      <c r="A237" s="92"/>
      <c r="B237" s="92">
        <v>75621</v>
      </c>
      <c r="C237" s="92" t="s">
        <v>35</v>
      </c>
      <c r="D237" s="94" t="s">
        <v>204</v>
      </c>
      <c r="E237" s="99">
        <f>E238+E239</f>
        <v>1490796</v>
      </c>
      <c r="F237" s="99">
        <f>F238+F239</f>
        <v>1450507.82</v>
      </c>
      <c r="G237" s="100">
        <f t="shared" si="7"/>
        <v>97.29753903283884</v>
      </c>
      <c r="H237" s="141"/>
      <c r="I237" s="141"/>
      <c r="J237" s="141"/>
    </row>
    <row r="238" spans="1:10" ht="15">
      <c r="A238" s="38"/>
      <c r="B238" s="38"/>
      <c r="C238" s="108" t="s">
        <v>202</v>
      </c>
      <c r="D238" s="85" t="s">
        <v>36</v>
      </c>
      <c r="E238" s="67">
        <v>1488296</v>
      </c>
      <c r="F238" s="67">
        <v>1446986</v>
      </c>
      <c r="G238" s="65">
        <f t="shared" si="7"/>
        <v>97.22434246950876</v>
      </c>
      <c r="H238" s="145"/>
      <c r="I238" s="145"/>
      <c r="J238" s="136"/>
    </row>
    <row r="239" spans="1:10" ht="15">
      <c r="A239" s="38"/>
      <c r="B239" s="38"/>
      <c r="C239" s="108" t="s">
        <v>203</v>
      </c>
      <c r="D239" s="85" t="s">
        <v>37</v>
      </c>
      <c r="E239" s="67">
        <v>2500</v>
      </c>
      <c r="F239" s="67">
        <v>3521.82</v>
      </c>
      <c r="G239" s="65">
        <f t="shared" si="7"/>
        <v>140.87279999999998</v>
      </c>
      <c r="H239" s="145"/>
      <c r="I239" s="145"/>
      <c r="J239" s="136"/>
    </row>
    <row r="240" spans="1:10" ht="30">
      <c r="A240" s="92"/>
      <c r="B240" s="93">
        <v>75647</v>
      </c>
      <c r="C240" s="92" t="s">
        <v>35</v>
      </c>
      <c r="D240" s="94" t="s">
        <v>205</v>
      </c>
      <c r="E240" s="138"/>
      <c r="F240" s="141"/>
      <c r="G240" s="139"/>
      <c r="H240" s="99">
        <f>H241+H242+H243</f>
        <v>0</v>
      </c>
      <c r="I240" s="99">
        <f>I241+I242+I243</f>
        <v>0</v>
      </c>
      <c r="J240" s="99">
        <v>0</v>
      </c>
    </row>
    <row r="241" spans="1:10" ht="15">
      <c r="A241" s="38"/>
      <c r="B241" s="37"/>
      <c r="C241" s="38">
        <v>4100</v>
      </c>
      <c r="D241" s="85" t="s">
        <v>7</v>
      </c>
      <c r="E241" s="143"/>
      <c r="F241" s="145"/>
      <c r="G241" s="134"/>
      <c r="H241" s="67">
        <v>0</v>
      </c>
      <c r="I241" s="67">
        <v>0</v>
      </c>
      <c r="J241" s="67">
        <v>0</v>
      </c>
    </row>
    <row r="242" spans="1:10" ht="15">
      <c r="A242" s="38"/>
      <c r="B242" s="37"/>
      <c r="C242" s="38">
        <v>4210</v>
      </c>
      <c r="D242" s="85" t="s">
        <v>10</v>
      </c>
      <c r="E242" s="143"/>
      <c r="F242" s="145"/>
      <c r="G242" s="134"/>
      <c r="H242" s="67">
        <v>0</v>
      </c>
      <c r="I242" s="67">
        <v>0</v>
      </c>
      <c r="J242" s="67">
        <v>0</v>
      </c>
    </row>
    <row r="243" spans="1:10" ht="15">
      <c r="A243" s="38"/>
      <c r="B243" s="37"/>
      <c r="C243" s="38">
        <v>4430</v>
      </c>
      <c r="D243" s="85" t="s">
        <v>181</v>
      </c>
      <c r="E243" s="143"/>
      <c r="F243" s="145"/>
      <c r="G243" s="134"/>
      <c r="H243" s="67">
        <v>0</v>
      </c>
      <c r="I243" s="67">
        <v>0</v>
      </c>
      <c r="J243" s="67">
        <v>0</v>
      </c>
    </row>
    <row r="244" spans="1:10" ht="14.25">
      <c r="A244" s="39">
        <v>757</v>
      </c>
      <c r="B244" s="68"/>
      <c r="C244" s="39" t="s">
        <v>35</v>
      </c>
      <c r="D244" s="105" t="s">
        <v>38</v>
      </c>
      <c r="E244" s="133"/>
      <c r="F244" s="136"/>
      <c r="G244" s="134"/>
      <c r="H244" s="70">
        <f>H245</f>
        <v>100000</v>
      </c>
      <c r="I244" s="70">
        <f>I245</f>
        <v>100000</v>
      </c>
      <c r="J244" s="70">
        <f>I244/H244*100</f>
        <v>100</v>
      </c>
    </row>
    <row r="245" spans="1:10" ht="15">
      <c r="A245" s="38"/>
      <c r="B245" s="93">
        <v>75702</v>
      </c>
      <c r="C245" s="92" t="s">
        <v>35</v>
      </c>
      <c r="D245" s="94" t="s">
        <v>206</v>
      </c>
      <c r="E245" s="138"/>
      <c r="F245" s="141"/>
      <c r="G245" s="165"/>
      <c r="H245" s="99">
        <f>H246</f>
        <v>100000</v>
      </c>
      <c r="I245" s="99">
        <f>I246</f>
        <v>100000</v>
      </c>
      <c r="J245" s="99">
        <f>I245/H245*100</f>
        <v>100</v>
      </c>
    </row>
    <row r="246" spans="1:10" ht="30">
      <c r="A246" s="38"/>
      <c r="B246" s="37"/>
      <c r="C246" s="38">
        <v>8070</v>
      </c>
      <c r="D246" s="85" t="s">
        <v>207</v>
      </c>
      <c r="E246" s="143"/>
      <c r="F246" s="145"/>
      <c r="G246" s="134"/>
      <c r="H246" s="67">
        <v>100000</v>
      </c>
      <c r="I246" s="67">
        <v>100000</v>
      </c>
      <c r="J246" s="67">
        <f>I246/H246*100</f>
        <v>100</v>
      </c>
    </row>
    <row r="247" spans="1:10" ht="26.25" customHeight="1">
      <c r="A247" s="39">
        <v>758</v>
      </c>
      <c r="B247" s="68"/>
      <c r="C247" s="39" t="s">
        <v>35</v>
      </c>
      <c r="D247" s="105" t="s">
        <v>39</v>
      </c>
      <c r="E247" s="70">
        <v>3941298</v>
      </c>
      <c r="F247" s="70">
        <v>3919138.87</v>
      </c>
      <c r="G247" s="44">
        <f t="shared" si="7"/>
        <v>99.43777075471077</v>
      </c>
      <c r="H247" s="70">
        <f>H254+H259</f>
        <v>46300</v>
      </c>
      <c r="I247" s="70">
        <f>I254+I259</f>
        <v>10218.86</v>
      </c>
      <c r="J247" s="70">
        <f>I247/H247*100</f>
        <v>22.070971922246223</v>
      </c>
    </row>
    <row r="248" spans="1:10" ht="24.75" customHeight="1">
      <c r="A248" s="92"/>
      <c r="B248" s="92">
        <v>75801</v>
      </c>
      <c r="C248" s="92" t="s">
        <v>35</v>
      </c>
      <c r="D248" s="94" t="s">
        <v>208</v>
      </c>
      <c r="E248" s="99">
        <f>E249</f>
        <v>3047998</v>
      </c>
      <c r="F248" s="99">
        <f>F249</f>
        <v>3047998</v>
      </c>
      <c r="G248" s="100">
        <f t="shared" si="7"/>
        <v>100</v>
      </c>
      <c r="H248" s="138"/>
      <c r="I248" s="138"/>
      <c r="J248" s="138"/>
    </row>
    <row r="249" spans="1:10" ht="26.25" customHeight="1">
      <c r="A249" s="38"/>
      <c r="B249" s="37"/>
      <c r="C249" s="38">
        <v>2920</v>
      </c>
      <c r="D249" s="85" t="s">
        <v>40</v>
      </c>
      <c r="E249" s="67">
        <v>3047998</v>
      </c>
      <c r="F249" s="67">
        <v>3047998</v>
      </c>
      <c r="G249" s="59">
        <f t="shared" si="7"/>
        <v>100</v>
      </c>
      <c r="H249" s="143"/>
      <c r="I249" s="143"/>
      <c r="J249" s="133"/>
    </row>
    <row r="250" spans="1:10" ht="26.25" customHeight="1">
      <c r="A250" s="38"/>
      <c r="B250" s="37">
        <v>75802</v>
      </c>
      <c r="C250" s="38"/>
      <c r="D250" s="85" t="s">
        <v>369</v>
      </c>
      <c r="E250" s="67">
        <v>6699</v>
      </c>
      <c r="F250" s="67">
        <v>6699</v>
      </c>
      <c r="G250" s="59">
        <v>100</v>
      </c>
      <c r="H250" s="143"/>
      <c r="I250" s="143"/>
      <c r="J250" s="133"/>
    </row>
    <row r="251" spans="1:10" ht="26.25" customHeight="1">
      <c r="A251" s="38"/>
      <c r="B251" s="37"/>
      <c r="C251" s="38">
        <v>2750</v>
      </c>
      <c r="D251" s="85" t="s">
        <v>370</v>
      </c>
      <c r="E251" s="67">
        <v>6699</v>
      </c>
      <c r="F251" s="67">
        <v>6699</v>
      </c>
      <c r="G251" s="59">
        <v>100</v>
      </c>
      <c r="H251" s="143"/>
      <c r="I251" s="143"/>
      <c r="J251" s="133"/>
    </row>
    <row r="252" spans="1:10" s="5" customFormat="1" ht="24.75" customHeight="1">
      <c r="A252" s="92"/>
      <c r="B252" s="93">
        <v>75807</v>
      </c>
      <c r="C252" s="92" t="s">
        <v>35</v>
      </c>
      <c r="D252" s="94" t="s">
        <v>78</v>
      </c>
      <c r="E252" s="99">
        <f>E253</f>
        <v>858601</v>
      </c>
      <c r="F252" s="99">
        <f>F253</f>
        <v>858601</v>
      </c>
      <c r="G252" s="96">
        <f t="shared" si="7"/>
        <v>100</v>
      </c>
      <c r="H252" s="138"/>
      <c r="I252" s="138"/>
      <c r="J252" s="138"/>
    </row>
    <row r="253" spans="1:10" ht="30.75" customHeight="1">
      <c r="A253" s="38"/>
      <c r="B253" s="37"/>
      <c r="C253" s="38">
        <v>2920</v>
      </c>
      <c r="D253" s="85" t="s">
        <v>40</v>
      </c>
      <c r="E253" s="67">
        <v>858601</v>
      </c>
      <c r="F253" s="67">
        <v>858601</v>
      </c>
      <c r="G253" s="59">
        <f t="shared" si="7"/>
        <v>100</v>
      </c>
      <c r="H253" s="143"/>
      <c r="I253" s="143"/>
      <c r="J253" s="133"/>
    </row>
    <row r="254" spans="1:10" ht="31.5" customHeight="1">
      <c r="A254" s="92"/>
      <c r="B254" s="93">
        <v>75809</v>
      </c>
      <c r="C254" s="92" t="s">
        <v>35</v>
      </c>
      <c r="D254" s="94" t="s">
        <v>209</v>
      </c>
      <c r="E254" s="138">
        <v>14000</v>
      </c>
      <c r="F254" s="138">
        <v>0</v>
      </c>
      <c r="G254" s="165">
        <v>0</v>
      </c>
      <c r="H254" s="99">
        <v>12000</v>
      </c>
      <c r="I254" s="99">
        <v>10218.86</v>
      </c>
      <c r="J254" s="99">
        <f>I254/H254*100</f>
        <v>85.15716666666667</v>
      </c>
    </row>
    <row r="255" spans="1:10" ht="15">
      <c r="A255" s="38"/>
      <c r="B255" s="37"/>
      <c r="C255" s="38">
        <v>2310</v>
      </c>
      <c r="D255" s="85" t="s">
        <v>364</v>
      </c>
      <c r="E255" s="143">
        <v>14000</v>
      </c>
      <c r="F255" s="143">
        <v>0</v>
      </c>
      <c r="G255" s="156">
        <v>0</v>
      </c>
      <c r="H255" s="67">
        <v>0</v>
      </c>
      <c r="I255" s="67">
        <v>0</v>
      </c>
      <c r="J255" s="67">
        <v>0</v>
      </c>
    </row>
    <row r="256" spans="1:10" ht="30">
      <c r="A256" s="38"/>
      <c r="B256" s="37"/>
      <c r="C256" s="38">
        <v>2900</v>
      </c>
      <c r="D256" s="85" t="s">
        <v>377</v>
      </c>
      <c r="E256" s="143"/>
      <c r="F256" s="143"/>
      <c r="G256" s="156"/>
      <c r="H256" s="67">
        <v>12000</v>
      </c>
      <c r="I256" s="67">
        <v>10218.86</v>
      </c>
      <c r="J256" s="67">
        <v>85.16</v>
      </c>
    </row>
    <row r="257" spans="1:10" ht="25.5" customHeight="1">
      <c r="A257" s="92"/>
      <c r="B257" s="93">
        <v>75814</v>
      </c>
      <c r="C257" s="92" t="s">
        <v>35</v>
      </c>
      <c r="D257" s="94" t="s">
        <v>39</v>
      </c>
      <c r="E257" s="99">
        <f>E258</f>
        <v>14000</v>
      </c>
      <c r="F257" s="99">
        <f>F258</f>
        <v>5840.87</v>
      </c>
      <c r="G257" s="127">
        <f t="shared" si="7"/>
        <v>41.7205</v>
      </c>
      <c r="H257" s="138"/>
      <c r="I257" s="138"/>
      <c r="J257" s="138"/>
    </row>
    <row r="258" spans="1:10" ht="27.75" customHeight="1">
      <c r="A258" s="38"/>
      <c r="B258" s="37"/>
      <c r="C258" s="108" t="s">
        <v>264</v>
      </c>
      <c r="D258" s="85" t="s">
        <v>74</v>
      </c>
      <c r="E258" s="67">
        <v>14000</v>
      </c>
      <c r="F258" s="67">
        <v>5840.87</v>
      </c>
      <c r="G258" s="64">
        <f t="shared" si="7"/>
        <v>41.7205</v>
      </c>
      <c r="H258" s="143"/>
      <c r="I258" s="143"/>
      <c r="J258" s="133"/>
    </row>
    <row r="259" spans="1:10" ht="25.5" customHeight="1">
      <c r="A259" s="92"/>
      <c r="B259" s="92">
        <v>75818</v>
      </c>
      <c r="C259" s="92" t="s">
        <v>35</v>
      </c>
      <c r="D259" s="94" t="s">
        <v>97</v>
      </c>
      <c r="E259" s="138"/>
      <c r="F259" s="141"/>
      <c r="G259" s="139"/>
      <c r="H259" s="99">
        <v>34300</v>
      </c>
      <c r="I259" s="99">
        <v>0</v>
      </c>
      <c r="J259" s="99">
        <v>0</v>
      </c>
    </row>
    <row r="260" spans="1:10" ht="25.5" customHeight="1">
      <c r="A260" s="92"/>
      <c r="B260" s="92"/>
      <c r="C260" s="38">
        <v>4810</v>
      </c>
      <c r="D260" s="85" t="s">
        <v>314</v>
      </c>
      <c r="E260" s="143"/>
      <c r="F260" s="145"/>
      <c r="G260" s="156"/>
      <c r="H260" s="67">
        <v>12600</v>
      </c>
      <c r="I260" s="67">
        <v>0</v>
      </c>
      <c r="J260" s="67">
        <v>0</v>
      </c>
    </row>
    <row r="261" spans="1:10" ht="27" customHeight="1">
      <c r="A261" s="38"/>
      <c r="B261" s="38"/>
      <c r="C261" s="38">
        <v>4810</v>
      </c>
      <c r="D261" s="85" t="s">
        <v>210</v>
      </c>
      <c r="E261" s="143"/>
      <c r="F261" s="145"/>
      <c r="G261" s="156"/>
      <c r="H261" s="67">
        <v>21700</v>
      </c>
      <c r="I261" s="67">
        <v>0</v>
      </c>
      <c r="J261" s="67">
        <v>0</v>
      </c>
    </row>
    <row r="262" spans="1:10" ht="29.25" customHeight="1">
      <c r="A262" s="92"/>
      <c r="B262" s="92">
        <v>75831</v>
      </c>
      <c r="C262" s="92" t="s">
        <v>35</v>
      </c>
      <c r="D262" s="94" t="s">
        <v>298</v>
      </c>
      <c r="E262" s="99">
        <v>0</v>
      </c>
      <c r="F262" s="99">
        <v>0</v>
      </c>
      <c r="G262" s="96">
        <v>0</v>
      </c>
      <c r="H262" s="138"/>
      <c r="I262" s="138"/>
      <c r="J262" s="138"/>
    </row>
    <row r="263" spans="1:10" ht="24.75" customHeight="1">
      <c r="A263" s="38"/>
      <c r="B263" s="38"/>
      <c r="C263" s="38">
        <v>2920</v>
      </c>
      <c r="D263" s="85" t="s">
        <v>40</v>
      </c>
      <c r="E263" s="67">
        <v>0</v>
      </c>
      <c r="F263" s="67">
        <v>0</v>
      </c>
      <c r="G263" s="59">
        <v>0</v>
      </c>
      <c r="H263" s="143"/>
      <c r="I263" s="143"/>
      <c r="J263" s="143"/>
    </row>
    <row r="264" spans="1:10" ht="29.25" customHeight="1">
      <c r="A264" s="39">
        <v>801</v>
      </c>
      <c r="B264" s="39"/>
      <c r="C264" s="39" t="s">
        <v>35</v>
      </c>
      <c r="D264" s="105" t="s">
        <v>41</v>
      </c>
      <c r="E264" s="70">
        <f>E265+E302+E329+E353+E377</f>
        <v>87496</v>
      </c>
      <c r="F264" s="70">
        <f>F265+F302+F329+F353+F370+F377</f>
        <v>60531.520000000004</v>
      </c>
      <c r="G264" s="45">
        <f>F264/E264*100</f>
        <v>69.18204260766207</v>
      </c>
      <c r="H264" s="70">
        <f>H265+H292+H302+H326+H329+H353+H365+H370+H377</f>
        <v>4698953.319999999</v>
      </c>
      <c r="I264" s="70">
        <f>I265+I292+I302+I326+I329+I353+I365+I370+I377</f>
        <v>4591759.620000001</v>
      </c>
      <c r="J264" s="70">
        <f>I264/H264*100</f>
        <v>97.71877495475954</v>
      </c>
    </row>
    <row r="265" spans="1:10" ht="32.25" customHeight="1">
      <c r="A265" s="92"/>
      <c r="B265" s="92">
        <v>80101</v>
      </c>
      <c r="C265" s="92" t="s">
        <v>35</v>
      </c>
      <c r="D265" s="94" t="s">
        <v>211</v>
      </c>
      <c r="E265" s="99">
        <f>E266+E267+E268+E269+E270</f>
        <v>12296</v>
      </c>
      <c r="F265" s="99">
        <f>F266+F267+F268+F269+F270</f>
        <v>12362.91</v>
      </c>
      <c r="G265" s="100">
        <f>F265/E265*100</f>
        <v>100.54416070266754</v>
      </c>
      <c r="H265" s="99">
        <f>SUM(H271:H291)</f>
        <v>2177598</v>
      </c>
      <c r="I265" s="99">
        <f>SUM(I271:I291)</f>
        <v>2162885.42</v>
      </c>
      <c r="J265" s="99">
        <f>I265/H265*100</f>
        <v>99.32436657270993</v>
      </c>
    </row>
    <row r="266" spans="1:10" ht="32.25" customHeight="1">
      <c r="A266" s="92"/>
      <c r="B266" s="93"/>
      <c r="C266" s="108" t="s">
        <v>193</v>
      </c>
      <c r="D266" s="85" t="s">
        <v>213</v>
      </c>
      <c r="E266" s="67">
        <v>21</v>
      </c>
      <c r="F266" s="67">
        <v>182.31</v>
      </c>
      <c r="G266" s="59">
        <v>868.14</v>
      </c>
      <c r="H266" s="143"/>
      <c r="I266" s="143"/>
      <c r="J266" s="143"/>
    </row>
    <row r="267" spans="1:10" ht="32.25" customHeight="1">
      <c r="A267" s="92"/>
      <c r="B267" s="93"/>
      <c r="C267" s="108" t="s">
        <v>299</v>
      </c>
      <c r="D267" s="85" t="s">
        <v>300</v>
      </c>
      <c r="E267" s="67">
        <v>12275</v>
      </c>
      <c r="F267" s="67">
        <v>12155.6</v>
      </c>
      <c r="G267" s="59">
        <v>99.03</v>
      </c>
      <c r="H267" s="143"/>
      <c r="I267" s="143"/>
      <c r="J267" s="143"/>
    </row>
    <row r="268" spans="1:10" ht="32.25" customHeight="1">
      <c r="A268" s="92"/>
      <c r="B268" s="93"/>
      <c r="C268" s="108" t="s">
        <v>356</v>
      </c>
      <c r="D268" s="85" t="s">
        <v>361</v>
      </c>
      <c r="E268" s="67">
        <v>0</v>
      </c>
      <c r="F268" s="67">
        <v>0</v>
      </c>
      <c r="G268" s="59">
        <v>0</v>
      </c>
      <c r="H268" s="143"/>
      <c r="I268" s="143"/>
      <c r="J268" s="143"/>
    </row>
    <row r="269" spans="1:10" ht="30" customHeight="1">
      <c r="A269" s="92"/>
      <c r="B269" s="93"/>
      <c r="C269" s="108" t="s">
        <v>286</v>
      </c>
      <c r="D269" s="85" t="s">
        <v>212</v>
      </c>
      <c r="E269" s="67">
        <v>0</v>
      </c>
      <c r="F269" s="67">
        <v>0</v>
      </c>
      <c r="G269" s="59">
        <v>0</v>
      </c>
      <c r="H269" s="143"/>
      <c r="I269" s="143"/>
      <c r="J269" s="143"/>
    </row>
    <row r="270" spans="1:10" ht="36.75" customHeight="1">
      <c r="A270" s="92"/>
      <c r="B270" s="93"/>
      <c r="C270" s="108" t="s">
        <v>357</v>
      </c>
      <c r="D270" s="85" t="s">
        <v>371</v>
      </c>
      <c r="E270" s="67"/>
      <c r="F270" s="67">
        <v>25</v>
      </c>
      <c r="G270" s="59">
        <v>0</v>
      </c>
      <c r="H270" s="143"/>
      <c r="I270" s="143"/>
      <c r="J270" s="143"/>
    </row>
    <row r="271" spans="1:10" ht="15">
      <c r="A271" s="38"/>
      <c r="B271" s="37"/>
      <c r="C271" s="38">
        <v>3020</v>
      </c>
      <c r="D271" s="85" t="s">
        <v>89</v>
      </c>
      <c r="E271" s="143"/>
      <c r="F271" s="145"/>
      <c r="G271" s="134"/>
      <c r="H271" s="67">
        <v>80597</v>
      </c>
      <c r="I271" s="67">
        <v>80478.05</v>
      </c>
      <c r="J271" s="67">
        <f aca="true" t="shared" si="8" ref="J271:J301">I271/H271*100</f>
        <v>99.85241386155813</v>
      </c>
    </row>
    <row r="272" spans="1:10" ht="15">
      <c r="A272" s="38"/>
      <c r="B272" s="38"/>
      <c r="C272" s="38">
        <v>4010</v>
      </c>
      <c r="D272" s="85" t="s">
        <v>42</v>
      </c>
      <c r="E272" s="143"/>
      <c r="F272" s="145"/>
      <c r="G272" s="147"/>
      <c r="H272" s="67">
        <v>1447483</v>
      </c>
      <c r="I272" s="67">
        <v>1436333.46</v>
      </c>
      <c r="J272" s="67">
        <f t="shared" si="8"/>
        <v>99.22972912289816</v>
      </c>
    </row>
    <row r="273" spans="1:10" s="5" customFormat="1" ht="15">
      <c r="A273" s="38"/>
      <c r="B273" s="37"/>
      <c r="C273" s="38">
        <v>4040</v>
      </c>
      <c r="D273" s="85" t="s">
        <v>24</v>
      </c>
      <c r="E273" s="143"/>
      <c r="F273" s="145"/>
      <c r="G273" s="134"/>
      <c r="H273" s="67">
        <v>136948</v>
      </c>
      <c r="I273" s="67">
        <v>136884.55</v>
      </c>
      <c r="J273" s="67">
        <f t="shared" si="8"/>
        <v>99.95366854572538</v>
      </c>
    </row>
    <row r="274" spans="1:10" ht="15">
      <c r="A274" s="38"/>
      <c r="B274" s="37"/>
      <c r="C274" s="38">
        <v>4110</v>
      </c>
      <c r="D274" s="85" t="s">
        <v>25</v>
      </c>
      <c r="E274" s="143"/>
      <c r="F274" s="145"/>
      <c r="G274" s="147"/>
      <c r="H274" s="67">
        <v>249347</v>
      </c>
      <c r="I274" s="67">
        <v>247941.36</v>
      </c>
      <c r="J274" s="67">
        <f t="shared" si="8"/>
        <v>99.43627154126578</v>
      </c>
    </row>
    <row r="275" spans="1:10" ht="15">
      <c r="A275" s="38"/>
      <c r="B275" s="37"/>
      <c r="C275" s="38">
        <v>4120</v>
      </c>
      <c r="D275" s="85" t="s">
        <v>72</v>
      </c>
      <c r="E275" s="143"/>
      <c r="F275" s="145"/>
      <c r="G275" s="134"/>
      <c r="H275" s="67">
        <v>33625</v>
      </c>
      <c r="I275" s="67">
        <v>33483.48</v>
      </c>
      <c r="J275" s="67">
        <f t="shared" si="8"/>
        <v>99.57912267657993</v>
      </c>
    </row>
    <row r="276" spans="1:10" ht="15">
      <c r="A276" s="38"/>
      <c r="B276" s="37"/>
      <c r="C276" s="38">
        <v>4170</v>
      </c>
      <c r="D276" s="85" t="s">
        <v>220</v>
      </c>
      <c r="E276" s="143"/>
      <c r="F276" s="145"/>
      <c r="G276" s="134"/>
      <c r="H276" s="67">
        <v>8700</v>
      </c>
      <c r="I276" s="67">
        <v>8655</v>
      </c>
      <c r="J276" s="67">
        <f t="shared" si="8"/>
        <v>99.48275862068967</v>
      </c>
    </row>
    <row r="277" spans="1:10" ht="15">
      <c r="A277" s="38"/>
      <c r="B277" s="37"/>
      <c r="C277" s="38">
        <v>4210</v>
      </c>
      <c r="D277" s="85" t="s">
        <v>10</v>
      </c>
      <c r="E277" s="143"/>
      <c r="F277" s="145"/>
      <c r="G277" s="134"/>
      <c r="H277" s="67">
        <v>72724</v>
      </c>
      <c r="I277" s="67">
        <v>72683.46</v>
      </c>
      <c r="J277" s="67">
        <f t="shared" si="8"/>
        <v>99.94425499147462</v>
      </c>
    </row>
    <row r="278" spans="1:10" ht="15">
      <c r="A278" s="38"/>
      <c r="B278" s="37"/>
      <c r="C278" s="38">
        <v>4240</v>
      </c>
      <c r="D278" s="85" t="s">
        <v>43</v>
      </c>
      <c r="E278" s="143"/>
      <c r="F278" s="145"/>
      <c r="G278" s="134"/>
      <c r="H278" s="67">
        <v>3000</v>
      </c>
      <c r="I278" s="67">
        <v>2937.81</v>
      </c>
      <c r="J278" s="67">
        <f t="shared" si="8"/>
        <v>97.92699999999999</v>
      </c>
    </row>
    <row r="279" spans="1:10" ht="15">
      <c r="A279" s="38"/>
      <c r="B279" s="37"/>
      <c r="C279" s="38">
        <v>4260</v>
      </c>
      <c r="D279" s="85" t="s">
        <v>14</v>
      </c>
      <c r="E279" s="143"/>
      <c r="F279" s="145"/>
      <c r="G279" s="134"/>
      <c r="H279" s="67">
        <v>39084</v>
      </c>
      <c r="I279" s="67">
        <v>39081.98</v>
      </c>
      <c r="J279" s="67">
        <f t="shared" si="8"/>
        <v>99.99483164466278</v>
      </c>
    </row>
    <row r="280" spans="1:10" ht="15">
      <c r="A280" s="38"/>
      <c r="B280" s="37"/>
      <c r="C280" s="38">
        <v>4270</v>
      </c>
      <c r="D280" s="85" t="s">
        <v>54</v>
      </c>
      <c r="E280" s="143"/>
      <c r="F280" s="145"/>
      <c r="G280" s="134"/>
      <c r="H280" s="67">
        <v>4355</v>
      </c>
      <c r="I280" s="67">
        <v>4321.28</v>
      </c>
      <c r="J280" s="67">
        <f t="shared" si="8"/>
        <v>99.22571756601607</v>
      </c>
    </row>
    <row r="281" spans="1:10" ht="15">
      <c r="A281" s="38"/>
      <c r="B281" s="37"/>
      <c r="C281" s="38">
        <v>4280</v>
      </c>
      <c r="D281" s="85" t="s">
        <v>96</v>
      </c>
      <c r="E281" s="143"/>
      <c r="F281" s="145"/>
      <c r="G281" s="134"/>
      <c r="H281" s="67">
        <v>827</v>
      </c>
      <c r="I281" s="67">
        <v>827</v>
      </c>
      <c r="J281" s="67">
        <f t="shared" si="8"/>
        <v>100</v>
      </c>
    </row>
    <row r="282" spans="1:10" ht="15">
      <c r="A282" s="38"/>
      <c r="B282" s="37"/>
      <c r="C282" s="38">
        <v>4300</v>
      </c>
      <c r="D282" s="85" t="s">
        <v>8</v>
      </c>
      <c r="E282" s="143"/>
      <c r="F282" s="145"/>
      <c r="G282" s="134"/>
      <c r="H282" s="67">
        <v>15823</v>
      </c>
      <c r="I282" s="67">
        <v>14702.75</v>
      </c>
      <c r="J282" s="67">
        <f t="shared" si="8"/>
        <v>92.9201162864185</v>
      </c>
    </row>
    <row r="283" spans="1:10" ht="15">
      <c r="A283" s="38"/>
      <c r="B283" s="37"/>
      <c r="C283" s="38">
        <v>4350</v>
      </c>
      <c r="D283" s="85" t="s">
        <v>84</v>
      </c>
      <c r="E283" s="143"/>
      <c r="F283" s="145"/>
      <c r="G283" s="134"/>
      <c r="H283" s="67">
        <v>634</v>
      </c>
      <c r="I283" s="67">
        <v>584.8</v>
      </c>
      <c r="J283" s="67">
        <f t="shared" si="8"/>
        <v>92.23974763406939</v>
      </c>
    </row>
    <row r="284" spans="1:10" ht="30">
      <c r="A284" s="52"/>
      <c r="B284" s="52"/>
      <c r="C284" s="52">
        <v>4370</v>
      </c>
      <c r="D284" s="77" t="s">
        <v>160</v>
      </c>
      <c r="E284" s="166"/>
      <c r="F284" s="167"/>
      <c r="G284" s="147"/>
      <c r="H284" s="54">
        <v>4764</v>
      </c>
      <c r="I284" s="54">
        <v>4642.62</v>
      </c>
      <c r="J284" s="49">
        <f t="shared" si="8"/>
        <v>97.45214105793451</v>
      </c>
    </row>
    <row r="285" spans="1:10" ht="15">
      <c r="A285" s="38"/>
      <c r="B285" s="37"/>
      <c r="C285" s="38">
        <v>4410</v>
      </c>
      <c r="D285" s="85" t="s">
        <v>26</v>
      </c>
      <c r="E285" s="143"/>
      <c r="F285" s="145"/>
      <c r="G285" s="147"/>
      <c r="H285" s="67">
        <v>2000</v>
      </c>
      <c r="I285" s="67">
        <v>1991.82</v>
      </c>
      <c r="J285" s="67">
        <f t="shared" si="8"/>
        <v>99.591</v>
      </c>
    </row>
    <row r="286" spans="1:10" ht="15">
      <c r="A286" s="38"/>
      <c r="B286" s="38"/>
      <c r="C286" s="38">
        <v>4430</v>
      </c>
      <c r="D286" s="85" t="s">
        <v>15</v>
      </c>
      <c r="E286" s="143"/>
      <c r="F286" s="145"/>
      <c r="G286" s="147"/>
      <c r="H286" s="67">
        <v>4600</v>
      </c>
      <c r="I286" s="67">
        <v>4249</v>
      </c>
      <c r="J286" s="67">
        <f t="shared" si="8"/>
        <v>92.3695652173913</v>
      </c>
    </row>
    <row r="287" spans="1:10" ht="15">
      <c r="A287" s="38"/>
      <c r="B287" s="37"/>
      <c r="C287" s="38">
        <v>4440</v>
      </c>
      <c r="D287" s="85" t="s">
        <v>23</v>
      </c>
      <c r="E287" s="143"/>
      <c r="F287" s="145"/>
      <c r="G287" s="134"/>
      <c r="H287" s="67">
        <v>72431</v>
      </c>
      <c r="I287" s="67">
        <v>72431</v>
      </c>
      <c r="J287" s="49">
        <f t="shared" si="8"/>
        <v>100</v>
      </c>
    </row>
    <row r="288" spans="1:10" ht="30">
      <c r="A288" s="52"/>
      <c r="B288" s="52"/>
      <c r="C288" s="52">
        <v>4700</v>
      </c>
      <c r="D288" s="77" t="s">
        <v>161</v>
      </c>
      <c r="E288" s="166"/>
      <c r="F288" s="167"/>
      <c r="G288" s="168"/>
      <c r="H288" s="54">
        <v>656</v>
      </c>
      <c r="I288" s="54">
        <v>656</v>
      </c>
      <c r="J288" s="49">
        <f t="shared" si="8"/>
        <v>100</v>
      </c>
    </row>
    <row r="289" spans="1:10" ht="30">
      <c r="A289" s="52"/>
      <c r="B289" s="52"/>
      <c r="C289" s="52">
        <v>4740</v>
      </c>
      <c r="D289" s="77" t="s">
        <v>162</v>
      </c>
      <c r="E289" s="166"/>
      <c r="F289" s="167"/>
      <c r="G289" s="168"/>
      <c r="H289" s="54">
        <v>0</v>
      </c>
      <c r="I289" s="54">
        <v>0</v>
      </c>
      <c r="J289" s="49">
        <v>0</v>
      </c>
    </row>
    <row r="290" spans="1:10" ht="30">
      <c r="A290" s="52"/>
      <c r="B290" s="52"/>
      <c r="C290" s="52">
        <v>4750</v>
      </c>
      <c r="D290" s="77" t="s">
        <v>163</v>
      </c>
      <c r="E290" s="166"/>
      <c r="F290" s="167"/>
      <c r="G290" s="168"/>
      <c r="H290" s="54">
        <v>0</v>
      </c>
      <c r="I290" s="54">
        <v>0</v>
      </c>
      <c r="J290" s="49">
        <v>0</v>
      </c>
    </row>
    <row r="291" spans="1:10" ht="15">
      <c r="A291" s="52"/>
      <c r="B291" s="52"/>
      <c r="C291" s="52">
        <v>6060</v>
      </c>
      <c r="D291" s="77" t="s">
        <v>376</v>
      </c>
      <c r="E291" s="166"/>
      <c r="F291" s="167"/>
      <c r="G291" s="168"/>
      <c r="H291" s="54">
        <v>0</v>
      </c>
      <c r="I291" s="54">
        <v>0</v>
      </c>
      <c r="J291" s="49">
        <v>0</v>
      </c>
    </row>
    <row r="292" spans="1:10" ht="15">
      <c r="A292" s="92"/>
      <c r="B292" s="92">
        <v>80103</v>
      </c>
      <c r="C292" s="92" t="s">
        <v>35</v>
      </c>
      <c r="D292" s="104" t="s">
        <v>274</v>
      </c>
      <c r="E292" s="138"/>
      <c r="F292" s="141"/>
      <c r="G292" s="139"/>
      <c r="H292" s="99">
        <f>SUM(H293:H301)</f>
        <v>251695</v>
      </c>
      <c r="I292" s="99">
        <f>SUM(I293:I301)</f>
        <v>250250.02</v>
      </c>
      <c r="J292" s="99">
        <f t="shared" si="8"/>
        <v>99.42590039531973</v>
      </c>
    </row>
    <row r="293" spans="1:10" ht="15">
      <c r="A293" s="38"/>
      <c r="B293" s="37"/>
      <c r="C293" s="38">
        <v>3020</v>
      </c>
      <c r="D293" s="35" t="s">
        <v>89</v>
      </c>
      <c r="E293" s="143"/>
      <c r="F293" s="145"/>
      <c r="G293" s="134"/>
      <c r="H293" s="67">
        <v>9331</v>
      </c>
      <c r="I293" s="67">
        <v>9324.47</v>
      </c>
      <c r="J293" s="67">
        <f t="shared" si="8"/>
        <v>99.93001821884042</v>
      </c>
    </row>
    <row r="294" spans="1:10" ht="15">
      <c r="A294" s="38"/>
      <c r="B294" s="38"/>
      <c r="C294" s="38">
        <v>4010</v>
      </c>
      <c r="D294" s="35" t="s">
        <v>42</v>
      </c>
      <c r="E294" s="143"/>
      <c r="F294" s="145"/>
      <c r="G294" s="147"/>
      <c r="H294" s="67">
        <v>168459</v>
      </c>
      <c r="I294" s="67">
        <v>167760.99</v>
      </c>
      <c r="J294" s="67">
        <f t="shared" si="8"/>
        <v>99.58564992075223</v>
      </c>
    </row>
    <row r="295" spans="1:10" ht="15">
      <c r="A295" s="38"/>
      <c r="B295" s="38"/>
      <c r="C295" s="38">
        <v>4040</v>
      </c>
      <c r="D295" s="35" t="s">
        <v>24</v>
      </c>
      <c r="E295" s="143"/>
      <c r="F295" s="145"/>
      <c r="G295" s="147"/>
      <c r="H295" s="67">
        <v>16051</v>
      </c>
      <c r="I295" s="67">
        <v>15758.32</v>
      </c>
      <c r="J295" s="67">
        <f t="shared" si="8"/>
        <v>98.17656220796212</v>
      </c>
    </row>
    <row r="296" spans="1:10" ht="15">
      <c r="A296" s="38"/>
      <c r="B296" s="37"/>
      <c r="C296" s="38">
        <v>4110</v>
      </c>
      <c r="D296" s="35" t="s">
        <v>25</v>
      </c>
      <c r="E296" s="143"/>
      <c r="F296" s="145"/>
      <c r="G296" s="134"/>
      <c r="H296" s="67">
        <v>31956</v>
      </c>
      <c r="I296" s="67">
        <v>31576.51</v>
      </c>
      <c r="J296" s="67">
        <f t="shared" si="8"/>
        <v>98.8124608837151</v>
      </c>
    </row>
    <row r="297" spans="1:10" ht="15">
      <c r="A297" s="38"/>
      <c r="B297" s="37"/>
      <c r="C297" s="38">
        <v>4120</v>
      </c>
      <c r="D297" s="35" t="s">
        <v>22</v>
      </c>
      <c r="E297" s="143"/>
      <c r="F297" s="145"/>
      <c r="G297" s="147"/>
      <c r="H297" s="67">
        <v>3910</v>
      </c>
      <c r="I297" s="67">
        <v>3908.93</v>
      </c>
      <c r="J297" s="67">
        <f t="shared" si="8"/>
        <v>99.97263427109974</v>
      </c>
    </row>
    <row r="298" spans="1:10" ht="15">
      <c r="A298" s="38"/>
      <c r="B298" s="37"/>
      <c r="C298" s="38">
        <v>4210</v>
      </c>
      <c r="D298" s="35" t="s">
        <v>10</v>
      </c>
      <c r="E298" s="143"/>
      <c r="F298" s="145"/>
      <c r="G298" s="134"/>
      <c r="H298" s="67">
        <v>8600</v>
      </c>
      <c r="I298" s="67">
        <v>8600</v>
      </c>
      <c r="J298" s="67">
        <f t="shared" si="8"/>
        <v>100</v>
      </c>
    </row>
    <row r="299" spans="1:10" ht="15">
      <c r="A299" s="38"/>
      <c r="B299" s="37"/>
      <c r="C299" s="38">
        <v>4240</v>
      </c>
      <c r="D299" s="35" t="s">
        <v>221</v>
      </c>
      <c r="E299" s="143"/>
      <c r="F299" s="145"/>
      <c r="G299" s="134"/>
      <c r="H299" s="67">
        <v>0</v>
      </c>
      <c r="I299" s="67">
        <v>0</v>
      </c>
      <c r="J299" s="67">
        <v>0</v>
      </c>
    </row>
    <row r="300" spans="1:10" ht="15">
      <c r="A300" s="38"/>
      <c r="B300" s="37"/>
      <c r="C300" s="38">
        <v>4260</v>
      </c>
      <c r="D300" s="35" t="s">
        <v>14</v>
      </c>
      <c r="E300" s="143"/>
      <c r="F300" s="145"/>
      <c r="G300" s="134"/>
      <c r="H300" s="67">
        <v>4000</v>
      </c>
      <c r="I300" s="67">
        <v>3932.8</v>
      </c>
      <c r="J300" s="67">
        <f t="shared" si="8"/>
        <v>98.32000000000001</v>
      </c>
    </row>
    <row r="301" spans="1:10" ht="15">
      <c r="A301" s="38"/>
      <c r="B301" s="37"/>
      <c r="C301" s="38">
        <v>4440</v>
      </c>
      <c r="D301" s="35" t="s">
        <v>85</v>
      </c>
      <c r="E301" s="143"/>
      <c r="F301" s="145"/>
      <c r="G301" s="147"/>
      <c r="H301" s="67">
        <v>9388</v>
      </c>
      <c r="I301" s="67">
        <v>9388</v>
      </c>
      <c r="J301" s="67">
        <f t="shared" si="8"/>
        <v>100</v>
      </c>
    </row>
    <row r="302" spans="1:10" ht="15">
      <c r="A302" s="92"/>
      <c r="B302" s="93">
        <v>80104</v>
      </c>
      <c r="C302" s="92" t="s">
        <v>35</v>
      </c>
      <c r="D302" s="104" t="s">
        <v>214</v>
      </c>
      <c r="E302" s="99">
        <f>E304</f>
        <v>73600</v>
      </c>
      <c r="F302" s="99">
        <f>F304+F303</f>
        <v>48061.5</v>
      </c>
      <c r="G302" s="96">
        <f>F302/E302*100</f>
        <v>65.30095108695653</v>
      </c>
      <c r="H302" s="99">
        <f>SUM(H305:H325)</f>
        <v>377351.94</v>
      </c>
      <c r="I302" s="99">
        <f>SUM(I305:I325)</f>
        <v>363028.79999999993</v>
      </c>
      <c r="J302" s="99">
        <f>I302/H302*100</f>
        <v>96.20430201047859</v>
      </c>
    </row>
    <row r="303" spans="1:10" ht="15">
      <c r="A303" s="92"/>
      <c r="B303" s="93"/>
      <c r="C303" s="108" t="s">
        <v>193</v>
      </c>
      <c r="D303" s="35" t="s">
        <v>402</v>
      </c>
      <c r="E303" s="99"/>
      <c r="F303" s="188"/>
      <c r="G303" s="96"/>
      <c r="H303" s="99"/>
      <c r="I303" s="99"/>
      <c r="J303" s="99"/>
    </row>
    <row r="304" spans="1:10" ht="15">
      <c r="A304" s="38"/>
      <c r="B304" s="38"/>
      <c r="C304" s="108" t="s">
        <v>123</v>
      </c>
      <c r="D304" s="35" t="s">
        <v>16</v>
      </c>
      <c r="E304" s="67">
        <v>73600</v>
      </c>
      <c r="F304" s="67">
        <v>48061.5</v>
      </c>
      <c r="G304" s="65">
        <f>F304/E304*100</f>
        <v>65.30095108695653</v>
      </c>
      <c r="H304" s="143"/>
      <c r="I304" s="143"/>
      <c r="J304" s="143"/>
    </row>
    <row r="305" spans="1:10" ht="30">
      <c r="A305" s="38"/>
      <c r="B305" s="38"/>
      <c r="C305" s="108" t="s">
        <v>315</v>
      </c>
      <c r="D305" s="85" t="s">
        <v>316</v>
      </c>
      <c r="E305" s="67"/>
      <c r="F305" s="67"/>
      <c r="G305" s="65"/>
      <c r="H305" s="67">
        <v>64500</v>
      </c>
      <c r="I305" s="67">
        <v>58277.95</v>
      </c>
      <c r="J305" s="67">
        <f>I305/H305*100</f>
        <v>90.35341085271318</v>
      </c>
    </row>
    <row r="306" spans="1:10" ht="15">
      <c r="A306" s="38"/>
      <c r="B306" s="38"/>
      <c r="C306" s="38">
        <v>3020</v>
      </c>
      <c r="D306" s="35" t="s">
        <v>89</v>
      </c>
      <c r="E306" s="143"/>
      <c r="F306" s="145"/>
      <c r="G306" s="147"/>
      <c r="H306" s="67">
        <v>11156</v>
      </c>
      <c r="I306" s="67">
        <v>10924.24</v>
      </c>
      <c r="J306" s="67">
        <f aca="true" t="shared" si="9" ref="J306:J393">I306/H306*100</f>
        <v>97.92255288633919</v>
      </c>
    </row>
    <row r="307" spans="1:10" ht="15">
      <c r="A307" s="38"/>
      <c r="B307" s="37"/>
      <c r="C307" s="38">
        <v>4010</v>
      </c>
      <c r="D307" s="35" t="s">
        <v>42</v>
      </c>
      <c r="E307" s="143"/>
      <c r="F307" s="145"/>
      <c r="G307" s="134"/>
      <c r="H307" s="67">
        <v>193005</v>
      </c>
      <c r="I307" s="67">
        <v>192488.65</v>
      </c>
      <c r="J307" s="67">
        <f t="shared" si="9"/>
        <v>99.73246807077537</v>
      </c>
    </row>
    <row r="308" spans="1:10" ht="15">
      <c r="A308" s="38"/>
      <c r="B308" s="37"/>
      <c r="C308" s="38">
        <v>4040</v>
      </c>
      <c r="D308" s="35" t="s">
        <v>24</v>
      </c>
      <c r="E308" s="143"/>
      <c r="F308" s="145"/>
      <c r="G308" s="147"/>
      <c r="H308" s="67">
        <v>12351.94</v>
      </c>
      <c r="I308" s="67">
        <v>12351.94</v>
      </c>
      <c r="J308" s="67">
        <f t="shared" si="9"/>
        <v>100</v>
      </c>
    </row>
    <row r="309" spans="1:10" ht="15">
      <c r="A309" s="38"/>
      <c r="B309" s="37"/>
      <c r="C309" s="38">
        <v>4110</v>
      </c>
      <c r="D309" s="35" t="s">
        <v>25</v>
      </c>
      <c r="E309" s="143"/>
      <c r="F309" s="145"/>
      <c r="G309" s="134"/>
      <c r="H309" s="67">
        <v>35778</v>
      </c>
      <c r="I309" s="67">
        <v>34831.42</v>
      </c>
      <c r="J309" s="67">
        <f t="shared" si="9"/>
        <v>97.35429593605008</v>
      </c>
    </row>
    <row r="310" spans="1:10" ht="15">
      <c r="A310" s="38"/>
      <c r="B310" s="37"/>
      <c r="C310" s="38">
        <v>4120</v>
      </c>
      <c r="D310" s="35" t="s">
        <v>22</v>
      </c>
      <c r="E310" s="143"/>
      <c r="F310" s="145"/>
      <c r="G310" s="134"/>
      <c r="H310" s="67">
        <v>4111</v>
      </c>
      <c r="I310" s="67">
        <v>4011.45</v>
      </c>
      <c r="J310" s="67">
        <f t="shared" si="9"/>
        <v>97.57844806616394</v>
      </c>
    </row>
    <row r="311" spans="1:10" ht="15">
      <c r="A311" s="38"/>
      <c r="B311" s="37"/>
      <c r="C311" s="38">
        <v>4170</v>
      </c>
      <c r="D311" s="35" t="s">
        <v>25</v>
      </c>
      <c r="E311" s="143"/>
      <c r="F311" s="145"/>
      <c r="G311" s="134"/>
      <c r="H311" s="67">
        <v>250</v>
      </c>
      <c r="I311" s="67">
        <v>186.88</v>
      </c>
      <c r="J311" s="67">
        <f t="shared" si="9"/>
        <v>74.752</v>
      </c>
    </row>
    <row r="312" spans="1:10" ht="15">
      <c r="A312" s="38"/>
      <c r="B312" s="37"/>
      <c r="C312" s="38">
        <v>4210</v>
      </c>
      <c r="D312" s="35" t="s">
        <v>10</v>
      </c>
      <c r="E312" s="143"/>
      <c r="F312" s="145"/>
      <c r="G312" s="134"/>
      <c r="H312" s="67">
        <v>9212.14</v>
      </c>
      <c r="I312" s="67">
        <v>7616.19</v>
      </c>
      <c r="J312" s="67">
        <f t="shared" si="9"/>
        <v>82.67557809586046</v>
      </c>
    </row>
    <row r="313" spans="1:10" ht="15">
      <c r="A313" s="38"/>
      <c r="B313" s="37"/>
      <c r="C313" s="38">
        <v>4220</v>
      </c>
      <c r="D313" s="35" t="s">
        <v>47</v>
      </c>
      <c r="E313" s="143"/>
      <c r="F313" s="145"/>
      <c r="G313" s="134"/>
      <c r="H313" s="67">
        <v>30000</v>
      </c>
      <c r="I313" s="67">
        <v>28402.38</v>
      </c>
      <c r="J313" s="67">
        <f t="shared" si="9"/>
        <v>94.67460000000001</v>
      </c>
    </row>
    <row r="314" spans="1:10" ht="15">
      <c r="A314" s="38"/>
      <c r="B314" s="37"/>
      <c r="C314" s="38">
        <v>4240</v>
      </c>
      <c r="D314" s="35" t="s">
        <v>43</v>
      </c>
      <c r="E314" s="143"/>
      <c r="F314" s="145"/>
      <c r="G314" s="134"/>
      <c r="H314" s="67">
        <v>520</v>
      </c>
      <c r="I314" s="67">
        <v>516.6</v>
      </c>
      <c r="J314" s="67">
        <f t="shared" si="9"/>
        <v>99.34615384615385</v>
      </c>
    </row>
    <row r="315" spans="1:10" ht="15">
      <c r="A315" s="38"/>
      <c r="B315" s="37"/>
      <c r="C315" s="38">
        <v>4260</v>
      </c>
      <c r="D315" s="35" t="s">
        <v>14</v>
      </c>
      <c r="E315" s="143"/>
      <c r="F315" s="145"/>
      <c r="G315" s="134"/>
      <c r="H315" s="67">
        <v>900</v>
      </c>
      <c r="I315" s="67">
        <v>0</v>
      </c>
      <c r="J315" s="67">
        <v>0</v>
      </c>
    </row>
    <row r="316" spans="1:10" ht="15">
      <c r="A316" s="38"/>
      <c r="B316" s="37"/>
      <c r="C316" s="38">
        <v>4280</v>
      </c>
      <c r="D316" s="35" t="s">
        <v>96</v>
      </c>
      <c r="E316" s="143"/>
      <c r="F316" s="145"/>
      <c r="G316" s="134"/>
      <c r="H316" s="67">
        <v>340</v>
      </c>
      <c r="I316" s="67">
        <v>338.5</v>
      </c>
      <c r="J316" s="67">
        <f>I316/H316*100</f>
        <v>99.55882352941177</v>
      </c>
    </row>
    <row r="317" spans="1:10" ht="15">
      <c r="A317" s="38"/>
      <c r="B317" s="38"/>
      <c r="C317" s="38">
        <v>4300</v>
      </c>
      <c r="D317" s="35" t="s">
        <v>8</v>
      </c>
      <c r="E317" s="143"/>
      <c r="F317" s="145"/>
      <c r="G317" s="147"/>
      <c r="H317" s="67">
        <v>3500</v>
      </c>
      <c r="I317" s="67">
        <v>2254.74</v>
      </c>
      <c r="J317" s="67">
        <f t="shared" si="9"/>
        <v>64.42114285714285</v>
      </c>
    </row>
    <row r="318" spans="1:10" ht="15">
      <c r="A318" s="38"/>
      <c r="B318" s="38"/>
      <c r="C318" s="38">
        <v>4350</v>
      </c>
      <c r="D318" s="35" t="s">
        <v>92</v>
      </c>
      <c r="E318" s="143"/>
      <c r="F318" s="145"/>
      <c r="G318" s="147"/>
      <c r="H318" s="67">
        <v>50</v>
      </c>
      <c r="I318" s="67">
        <v>0</v>
      </c>
      <c r="J318" s="67">
        <v>0</v>
      </c>
    </row>
    <row r="319" spans="1:10" ht="30">
      <c r="A319" s="79"/>
      <c r="B319" s="79"/>
      <c r="C319" s="79">
        <v>4370</v>
      </c>
      <c r="D319" s="82" t="s">
        <v>160</v>
      </c>
      <c r="E319" s="154"/>
      <c r="F319" s="159"/>
      <c r="G319" s="160"/>
      <c r="H319" s="103">
        <v>50</v>
      </c>
      <c r="I319" s="103">
        <v>0</v>
      </c>
      <c r="J319" s="67">
        <f t="shared" si="9"/>
        <v>0</v>
      </c>
    </row>
    <row r="320" spans="1:10" ht="15">
      <c r="A320" s="79"/>
      <c r="B320" s="79"/>
      <c r="C320" s="79">
        <v>4410</v>
      </c>
      <c r="D320" s="82" t="s">
        <v>26</v>
      </c>
      <c r="E320" s="154"/>
      <c r="F320" s="159"/>
      <c r="G320" s="160"/>
      <c r="H320" s="103">
        <v>300</v>
      </c>
      <c r="I320" s="103">
        <v>0</v>
      </c>
      <c r="J320" s="67">
        <f t="shared" si="9"/>
        <v>0</v>
      </c>
    </row>
    <row r="321" spans="1:10" ht="15">
      <c r="A321" s="38"/>
      <c r="B321" s="37"/>
      <c r="C321" s="38">
        <v>4430</v>
      </c>
      <c r="D321" s="85" t="s">
        <v>275</v>
      </c>
      <c r="E321" s="143"/>
      <c r="F321" s="145"/>
      <c r="G321" s="134"/>
      <c r="H321" s="67">
        <v>200</v>
      </c>
      <c r="I321" s="67">
        <v>0</v>
      </c>
      <c r="J321" s="67">
        <f t="shared" si="9"/>
        <v>0</v>
      </c>
    </row>
    <row r="322" spans="1:10" ht="15">
      <c r="A322" s="38"/>
      <c r="B322" s="37"/>
      <c r="C322" s="38">
        <v>4440</v>
      </c>
      <c r="D322" s="85" t="s">
        <v>76</v>
      </c>
      <c r="E322" s="143"/>
      <c r="F322" s="145"/>
      <c r="G322" s="134"/>
      <c r="H322" s="67">
        <v>10827.86</v>
      </c>
      <c r="I322" s="67">
        <v>10827.86</v>
      </c>
      <c r="J322" s="49">
        <f t="shared" si="9"/>
        <v>100</v>
      </c>
    </row>
    <row r="323" spans="1:10" ht="30">
      <c r="A323" s="38"/>
      <c r="B323" s="38"/>
      <c r="C323" s="38">
        <v>4700</v>
      </c>
      <c r="D323" s="85" t="s">
        <v>161</v>
      </c>
      <c r="E323" s="143"/>
      <c r="F323" s="145"/>
      <c r="G323" s="147"/>
      <c r="H323" s="67">
        <v>300</v>
      </c>
      <c r="I323" s="67">
        <v>0</v>
      </c>
      <c r="J323" s="67">
        <f t="shared" si="9"/>
        <v>0</v>
      </c>
    </row>
    <row r="324" spans="1:10" ht="30">
      <c r="A324" s="38"/>
      <c r="B324" s="38"/>
      <c r="C324" s="38">
        <v>4740</v>
      </c>
      <c r="D324" s="85" t="s">
        <v>155</v>
      </c>
      <c r="E324" s="143"/>
      <c r="F324" s="145"/>
      <c r="G324" s="147"/>
      <c r="H324" s="67">
        <v>0</v>
      </c>
      <c r="I324" s="67">
        <v>0</v>
      </c>
      <c r="J324" s="67">
        <v>0</v>
      </c>
    </row>
    <row r="325" spans="1:10" ht="30">
      <c r="A325" s="38"/>
      <c r="B325" s="38"/>
      <c r="C325" s="38">
        <v>4750</v>
      </c>
      <c r="D325" s="85" t="s">
        <v>215</v>
      </c>
      <c r="E325" s="143"/>
      <c r="F325" s="145"/>
      <c r="G325" s="147"/>
      <c r="H325" s="67">
        <v>0</v>
      </c>
      <c r="I325" s="67">
        <v>0</v>
      </c>
      <c r="J325" s="67">
        <v>0</v>
      </c>
    </row>
    <row r="326" spans="1:10" ht="15">
      <c r="A326" s="92"/>
      <c r="B326" s="92">
        <v>80105</v>
      </c>
      <c r="C326" s="92" t="s">
        <v>35</v>
      </c>
      <c r="D326" s="94" t="s">
        <v>216</v>
      </c>
      <c r="E326" s="138"/>
      <c r="F326" s="141"/>
      <c r="G326" s="139"/>
      <c r="H326" s="99">
        <f>H327+H328</f>
        <v>125300</v>
      </c>
      <c r="I326" s="99">
        <f>I327+I328</f>
        <v>80970.04</v>
      </c>
      <c r="J326" s="99">
        <f>I326/H326*100</f>
        <v>64.62094173982442</v>
      </c>
    </row>
    <row r="327" spans="1:10" ht="16.5" customHeight="1">
      <c r="A327" s="38"/>
      <c r="B327" s="38"/>
      <c r="C327" s="38">
        <v>2310</v>
      </c>
      <c r="D327" s="85" t="s">
        <v>217</v>
      </c>
      <c r="E327" s="143"/>
      <c r="F327" s="145"/>
      <c r="G327" s="147"/>
      <c r="H327" s="67">
        <v>66300</v>
      </c>
      <c r="I327" s="67">
        <v>23585.44</v>
      </c>
      <c r="J327" s="67">
        <f t="shared" si="9"/>
        <v>35.573815987933635</v>
      </c>
    </row>
    <row r="328" spans="1:10" ht="16.5" customHeight="1">
      <c r="A328" s="38"/>
      <c r="B328" s="38"/>
      <c r="C328" s="38">
        <v>4300</v>
      </c>
      <c r="D328" s="85" t="s">
        <v>8</v>
      </c>
      <c r="E328" s="143"/>
      <c r="F328" s="145"/>
      <c r="G328" s="147"/>
      <c r="H328" s="67">
        <v>59000</v>
      </c>
      <c r="I328" s="67">
        <v>57384.6</v>
      </c>
      <c r="J328" s="67">
        <f t="shared" si="9"/>
        <v>97.26203389830508</v>
      </c>
    </row>
    <row r="329" spans="1:10" ht="29.25" customHeight="1">
      <c r="A329" s="92"/>
      <c r="B329" s="93">
        <v>80110</v>
      </c>
      <c r="C329" s="92" t="s">
        <v>35</v>
      </c>
      <c r="D329" s="94" t="s">
        <v>362</v>
      </c>
      <c r="E329" s="99">
        <v>100</v>
      </c>
      <c r="F329" s="99">
        <f>F330+F331+F332</f>
        <v>107.11</v>
      </c>
      <c r="G329" s="96">
        <v>107.11</v>
      </c>
      <c r="H329" s="99">
        <f>SUM(H333:H352)</f>
        <v>1402411</v>
      </c>
      <c r="I329" s="99">
        <f>SUM(I333:I352)</f>
        <v>1399034.8000000003</v>
      </c>
      <c r="J329" s="99">
        <f t="shared" si="9"/>
        <v>99.75925745020542</v>
      </c>
    </row>
    <row r="330" spans="1:10" ht="28.5" customHeight="1">
      <c r="A330" s="38"/>
      <c r="B330" s="37"/>
      <c r="C330" s="108" t="s">
        <v>193</v>
      </c>
      <c r="D330" s="85" t="s">
        <v>213</v>
      </c>
      <c r="E330" s="67">
        <v>100</v>
      </c>
      <c r="F330" s="67">
        <v>107</v>
      </c>
      <c r="G330" s="65">
        <v>107.11</v>
      </c>
      <c r="H330" s="143"/>
      <c r="I330" s="143"/>
      <c r="J330" s="143"/>
    </row>
    <row r="331" spans="1:10" ht="28.5" customHeight="1">
      <c r="A331" s="38"/>
      <c r="B331" s="37"/>
      <c r="C331" s="108" t="s">
        <v>299</v>
      </c>
      <c r="D331" s="85" t="s">
        <v>300</v>
      </c>
      <c r="E331" s="67"/>
      <c r="F331" s="67"/>
      <c r="G331" s="59"/>
      <c r="H331" s="143"/>
      <c r="I331" s="143"/>
      <c r="J331" s="143"/>
    </row>
    <row r="332" spans="1:10" ht="28.5" customHeight="1">
      <c r="A332" s="38"/>
      <c r="B332" s="37"/>
      <c r="C332" s="108" t="s">
        <v>357</v>
      </c>
      <c r="D332" s="85" t="s">
        <v>372</v>
      </c>
      <c r="E332" s="67">
        <v>0</v>
      </c>
      <c r="F332" s="67">
        <v>0.11</v>
      </c>
      <c r="G332" s="59">
        <v>0</v>
      </c>
      <c r="H332" s="143"/>
      <c r="I332" s="143"/>
      <c r="J332" s="143"/>
    </row>
    <row r="333" spans="1:10" ht="28.5" customHeight="1">
      <c r="A333" s="38"/>
      <c r="B333" s="37"/>
      <c r="C333" s="38">
        <v>3020</v>
      </c>
      <c r="D333" s="85" t="s">
        <v>89</v>
      </c>
      <c r="E333" s="143"/>
      <c r="F333" s="145"/>
      <c r="G333" s="134"/>
      <c r="H333" s="67">
        <v>53672</v>
      </c>
      <c r="I333" s="67">
        <v>53628.29</v>
      </c>
      <c r="J333" s="67">
        <f t="shared" si="9"/>
        <v>99.91856088835893</v>
      </c>
    </row>
    <row r="334" spans="1:10" ht="16.5" customHeight="1">
      <c r="A334" s="38"/>
      <c r="B334" s="37"/>
      <c r="C334" s="38">
        <v>4010</v>
      </c>
      <c r="D334" s="85" t="s">
        <v>42</v>
      </c>
      <c r="E334" s="143"/>
      <c r="F334" s="145"/>
      <c r="G334" s="134"/>
      <c r="H334" s="67">
        <v>931400</v>
      </c>
      <c r="I334" s="67">
        <v>931381.83</v>
      </c>
      <c r="J334" s="67">
        <f t="shared" si="9"/>
        <v>99.99804917328751</v>
      </c>
    </row>
    <row r="335" spans="1:10" ht="32.25" customHeight="1">
      <c r="A335" s="38"/>
      <c r="B335" s="37"/>
      <c r="C335" s="38">
        <v>4040</v>
      </c>
      <c r="D335" s="85" t="s">
        <v>24</v>
      </c>
      <c r="E335" s="143"/>
      <c r="F335" s="145"/>
      <c r="G335" s="134"/>
      <c r="H335" s="67">
        <v>66160</v>
      </c>
      <c r="I335" s="67">
        <v>66150.96</v>
      </c>
      <c r="J335" s="67">
        <f t="shared" si="9"/>
        <v>99.98633615477631</v>
      </c>
    </row>
    <row r="336" spans="1:10" ht="16.5" customHeight="1">
      <c r="A336" s="38"/>
      <c r="B336" s="37"/>
      <c r="C336" s="38">
        <v>4110</v>
      </c>
      <c r="D336" s="85" t="s">
        <v>25</v>
      </c>
      <c r="E336" s="143"/>
      <c r="F336" s="145"/>
      <c r="G336" s="147"/>
      <c r="H336" s="67">
        <v>168520</v>
      </c>
      <c r="I336" s="67">
        <v>168508.01</v>
      </c>
      <c r="J336" s="67">
        <f t="shared" si="9"/>
        <v>99.99288511749349</v>
      </c>
    </row>
    <row r="337" spans="1:10" ht="15">
      <c r="A337" s="38"/>
      <c r="B337" s="37"/>
      <c r="C337" s="38">
        <v>4120</v>
      </c>
      <c r="D337" s="85" t="s">
        <v>22</v>
      </c>
      <c r="E337" s="143"/>
      <c r="F337" s="145"/>
      <c r="G337" s="134"/>
      <c r="H337" s="67">
        <v>21743</v>
      </c>
      <c r="I337" s="67">
        <v>21735.62</v>
      </c>
      <c r="J337" s="67">
        <f t="shared" si="9"/>
        <v>99.96605804166859</v>
      </c>
    </row>
    <row r="338" spans="1:10" ht="15">
      <c r="A338" s="38"/>
      <c r="B338" s="37"/>
      <c r="C338" s="38">
        <v>4170</v>
      </c>
      <c r="D338" s="85" t="s">
        <v>25</v>
      </c>
      <c r="E338" s="143"/>
      <c r="F338" s="145"/>
      <c r="G338" s="134"/>
      <c r="H338" s="67">
        <v>0</v>
      </c>
      <c r="I338" s="67">
        <v>0</v>
      </c>
      <c r="J338" s="67">
        <v>0</v>
      </c>
    </row>
    <row r="339" spans="1:10" ht="15">
      <c r="A339" s="38"/>
      <c r="B339" s="37"/>
      <c r="C339" s="38">
        <v>4210</v>
      </c>
      <c r="D339" s="85" t="s">
        <v>10</v>
      </c>
      <c r="E339" s="143"/>
      <c r="F339" s="145"/>
      <c r="G339" s="134"/>
      <c r="H339" s="67">
        <v>64448</v>
      </c>
      <c r="I339" s="67">
        <v>64323.93</v>
      </c>
      <c r="J339" s="67">
        <f t="shared" si="9"/>
        <v>99.80748820754717</v>
      </c>
    </row>
    <row r="340" spans="1:10" ht="15">
      <c r="A340" s="38"/>
      <c r="B340" s="37"/>
      <c r="C340" s="38">
        <v>4240</v>
      </c>
      <c r="D340" s="85" t="s">
        <v>75</v>
      </c>
      <c r="E340" s="143"/>
      <c r="F340" s="145"/>
      <c r="G340" s="134"/>
      <c r="H340" s="67">
        <v>2000</v>
      </c>
      <c r="I340" s="67">
        <v>1989.86</v>
      </c>
      <c r="J340" s="67">
        <f t="shared" si="9"/>
        <v>99.493</v>
      </c>
    </row>
    <row r="341" spans="1:10" ht="15">
      <c r="A341" s="38"/>
      <c r="B341" s="37"/>
      <c r="C341" s="38">
        <v>4260</v>
      </c>
      <c r="D341" s="85" t="s">
        <v>222</v>
      </c>
      <c r="E341" s="143"/>
      <c r="F341" s="145"/>
      <c r="G341" s="134"/>
      <c r="H341" s="67">
        <v>24760</v>
      </c>
      <c r="I341" s="67">
        <v>24751.33</v>
      </c>
      <c r="J341" s="67">
        <f t="shared" si="9"/>
        <v>99.96498384491116</v>
      </c>
    </row>
    <row r="342" spans="1:10" ht="15">
      <c r="A342" s="38"/>
      <c r="B342" s="37"/>
      <c r="C342" s="38">
        <v>4270</v>
      </c>
      <c r="D342" s="85" t="s">
        <v>54</v>
      </c>
      <c r="E342" s="143"/>
      <c r="F342" s="145"/>
      <c r="G342" s="134"/>
      <c r="H342" s="67">
        <v>0</v>
      </c>
      <c r="I342" s="67">
        <v>0</v>
      </c>
      <c r="J342" s="67">
        <v>0</v>
      </c>
    </row>
    <row r="343" spans="1:10" ht="15">
      <c r="A343" s="38"/>
      <c r="B343" s="37"/>
      <c r="C343" s="38">
        <v>4280</v>
      </c>
      <c r="D343" s="85" t="s">
        <v>96</v>
      </c>
      <c r="E343" s="143"/>
      <c r="F343" s="145"/>
      <c r="G343" s="134"/>
      <c r="H343" s="67">
        <v>600</v>
      </c>
      <c r="I343" s="67">
        <v>528</v>
      </c>
      <c r="J343" s="67">
        <f t="shared" si="9"/>
        <v>88</v>
      </c>
    </row>
    <row r="344" spans="1:10" ht="15">
      <c r="A344" s="38"/>
      <c r="B344" s="37"/>
      <c r="C344" s="38">
        <v>4300</v>
      </c>
      <c r="D344" s="85" t="s">
        <v>8</v>
      </c>
      <c r="E344" s="143"/>
      <c r="F344" s="145"/>
      <c r="G344" s="134"/>
      <c r="H344" s="67">
        <v>11396</v>
      </c>
      <c r="I344" s="67">
        <v>9772.56</v>
      </c>
      <c r="J344" s="67">
        <f t="shared" si="9"/>
        <v>85.75429975429975</v>
      </c>
    </row>
    <row r="345" spans="1:10" ht="15">
      <c r="A345" s="38"/>
      <c r="B345" s="37"/>
      <c r="C345" s="38">
        <v>4350</v>
      </c>
      <c r="D345" s="85" t="s">
        <v>92</v>
      </c>
      <c r="E345" s="143"/>
      <c r="F345" s="145"/>
      <c r="G345" s="134"/>
      <c r="H345" s="67">
        <v>400</v>
      </c>
      <c r="I345" s="67">
        <v>350.88</v>
      </c>
      <c r="J345" s="67">
        <f t="shared" si="9"/>
        <v>87.72</v>
      </c>
    </row>
    <row r="346" spans="1:10" ht="30">
      <c r="A346" s="52"/>
      <c r="B346" s="52"/>
      <c r="C346" s="52">
        <v>4370</v>
      </c>
      <c r="D346" s="77" t="s">
        <v>160</v>
      </c>
      <c r="E346" s="166"/>
      <c r="F346" s="167"/>
      <c r="G346" s="147"/>
      <c r="H346" s="54">
        <v>3500</v>
      </c>
      <c r="I346" s="54">
        <v>3286.85</v>
      </c>
      <c r="J346" s="49">
        <f t="shared" si="9"/>
        <v>93.91</v>
      </c>
    </row>
    <row r="347" spans="1:10" ht="15">
      <c r="A347" s="38"/>
      <c r="B347" s="37"/>
      <c r="C347" s="38">
        <v>4410</v>
      </c>
      <c r="D347" s="85" t="s">
        <v>26</v>
      </c>
      <c r="E347" s="143"/>
      <c r="F347" s="145"/>
      <c r="G347" s="147"/>
      <c r="H347" s="67">
        <v>2300</v>
      </c>
      <c r="I347" s="67">
        <v>1328.68</v>
      </c>
      <c r="J347" s="67">
        <f t="shared" si="9"/>
        <v>57.76869565217392</v>
      </c>
    </row>
    <row r="348" spans="1:10" ht="15">
      <c r="A348" s="38"/>
      <c r="B348" s="37"/>
      <c r="C348" s="38">
        <v>4430</v>
      </c>
      <c r="D348" s="85" t="s">
        <v>275</v>
      </c>
      <c r="E348" s="143"/>
      <c r="F348" s="145"/>
      <c r="G348" s="134"/>
      <c r="H348" s="67">
        <v>4660</v>
      </c>
      <c r="I348" s="67">
        <v>4646</v>
      </c>
      <c r="J348" s="49">
        <f>I348/H348*100</f>
        <v>99.69957081545064</v>
      </c>
    </row>
    <row r="349" spans="1:10" ht="15">
      <c r="A349" s="38"/>
      <c r="B349" s="38"/>
      <c r="C349" s="38">
        <v>4440</v>
      </c>
      <c r="D349" s="85" t="s">
        <v>76</v>
      </c>
      <c r="E349" s="143"/>
      <c r="F349" s="145"/>
      <c r="G349" s="147"/>
      <c r="H349" s="67">
        <v>46652</v>
      </c>
      <c r="I349" s="67">
        <v>46652</v>
      </c>
      <c r="J349" s="49">
        <f t="shared" si="9"/>
        <v>100</v>
      </c>
    </row>
    <row r="350" spans="1:10" ht="30">
      <c r="A350" s="52"/>
      <c r="B350" s="52"/>
      <c r="C350" s="52">
        <v>4700</v>
      </c>
      <c r="D350" s="77" t="s">
        <v>161</v>
      </c>
      <c r="E350" s="166"/>
      <c r="F350" s="167"/>
      <c r="G350" s="168"/>
      <c r="H350" s="54">
        <v>200</v>
      </c>
      <c r="I350" s="54">
        <v>0</v>
      </c>
      <c r="J350" s="49">
        <f t="shared" si="9"/>
        <v>0</v>
      </c>
    </row>
    <row r="351" spans="1:10" ht="30">
      <c r="A351" s="52"/>
      <c r="B351" s="52"/>
      <c r="C351" s="52">
        <v>4740</v>
      </c>
      <c r="D351" s="77" t="s">
        <v>162</v>
      </c>
      <c r="E351" s="166"/>
      <c r="F351" s="167"/>
      <c r="G351" s="168"/>
      <c r="H351" s="54">
        <v>0</v>
      </c>
      <c r="I351" s="54">
        <v>0</v>
      </c>
      <c r="J351" s="49">
        <v>0</v>
      </c>
    </row>
    <row r="352" spans="1:10" ht="30">
      <c r="A352" s="38"/>
      <c r="B352" s="38"/>
      <c r="C352" s="38">
        <v>4750</v>
      </c>
      <c r="D352" s="85" t="s">
        <v>163</v>
      </c>
      <c r="E352" s="143"/>
      <c r="F352" s="145"/>
      <c r="G352" s="147"/>
      <c r="H352" s="67">
        <v>0</v>
      </c>
      <c r="I352" s="67">
        <v>0</v>
      </c>
      <c r="J352" s="67">
        <v>0</v>
      </c>
    </row>
    <row r="353" spans="1:10" ht="15">
      <c r="A353" s="92"/>
      <c r="B353" s="92">
        <v>80113</v>
      </c>
      <c r="C353" s="92" t="s">
        <v>35</v>
      </c>
      <c r="D353" s="94" t="s">
        <v>44</v>
      </c>
      <c r="E353" s="99">
        <f>E354</f>
        <v>1500</v>
      </c>
      <c r="F353" s="99">
        <f>F354</f>
        <v>0</v>
      </c>
      <c r="G353" s="100">
        <f>F353/E353*100</f>
        <v>0</v>
      </c>
      <c r="H353" s="99">
        <f>SUM(H355:H364)</f>
        <v>270208.38</v>
      </c>
      <c r="I353" s="99">
        <f>SUM(I355:I364)</f>
        <v>242046.94</v>
      </c>
      <c r="J353" s="99">
        <f t="shared" si="9"/>
        <v>89.57788059718948</v>
      </c>
    </row>
    <row r="354" spans="1:10" ht="15">
      <c r="A354" s="38"/>
      <c r="B354" s="37"/>
      <c r="C354" s="108" t="s">
        <v>123</v>
      </c>
      <c r="D354" s="85" t="s">
        <v>16</v>
      </c>
      <c r="E354" s="67">
        <v>1500</v>
      </c>
      <c r="F354" s="67">
        <v>0</v>
      </c>
      <c r="G354" s="59">
        <f>F354/E354*100</f>
        <v>0</v>
      </c>
      <c r="H354" s="143"/>
      <c r="I354" s="143"/>
      <c r="J354" s="143"/>
    </row>
    <row r="355" spans="1:10" ht="15">
      <c r="A355" s="38"/>
      <c r="B355" s="38"/>
      <c r="C355" s="38">
        <v>4010</v>
      </c>
      <c r="D355" s="85" t="s">
        <v>42</v>
      </c>
      <c r="E355" s="143"/>
      <c r="F355" s="145"/>
      <c r="G355" s="147"/>
      <c r="H355" s="67">
        <v>52225</v>
      </c>
      <c r="I355" s="67">
        <v>52112.78</v>
      </c>
      <c r="J355" s="67">
        <f t="shared" si="9"/>
        <v>99.78512206797511</v>
      </c>
    </row>
    <row r="356" spans="1:10" ht="15">
      <c r="A356" s="38"/>
      <c r="B356" s="38"/>
      <c r="C356" s="38">
        <v>4040</v>
      </c>
      <c r="D356" s="85" t="s">
        <v>24</v>
      </c>
      <c r="E356" s="143"/>
      <c r="F356" s="145"/>
      <c r="G356" s="147"/>
      <c r="H356" s="67">
        <v>4187.52</v>
      </c>
      <c r="I356" s="67">
        <v>4187.52</v>
      </c>
      <c r="J356" s="67">
        <f t="shared" si="9"/>
        <v>100</v>
      </c>
    </row>
    <row r="357" spans="1:10" ht="15">
      <c r="A357" s="38"/>
      <c r="B357" s="37"/>
      <c r="C357" s="38">
        <v>4110</v>
      </c>
      <c r="D357" s="85" t="s">
        <v>25</v>
      </c>
      <c r="E357" s="143"/>
      <c r="F357" s="145"/>
      <c r="G357" s="134"/>
      <c r="H357" s="67">
        <v>9424</v>
      </c>
      <c r="I357" s="67">
        <v>9372.66</v>
      </c>
      <c r="J357" s="67">
        <f t="shared" si="9"/>
        <v>99.455220713073</v>
      </c>
    </row>
    <row r="358" spans="1:10" ht="15">
      <c r="A358" s="38"/>
      <c r="B358" s="37"/>
      <c r="C358" s="38">
        <v>4120</v>
      </c>
      <c r="D358" s="85" t="s">
        <v>22</v>
      </c>
      <c r="E358" s="143"/>
      <c r="F358" s="145"/>
      <c r="G358" s="134"/>
      <c r="H358" s="67">
        <v>1384</v>
      </c>
      <c r="I358" s="67">
        <v>1365.59</v>
      </c>
      <c r="J358" s="67">
        <f t="shared" si="9"/>
        <v>98.66979768786126</v>
      </c>
    </row>
    <row r="359" spans="1:10" ht="15">
      <c r="A359" s="38"/>
      <c r="B359" s="37"/>
      <c r="C359" s="38">
        <v>4210</v>
      </c>
      <c r="D359" s="85" t="s">
        <v>10</v>
      </c>
      <c r="E359" s="143"/>
      <c r="F359" s="145"/>
      <c r="G359" s="134"/>
      <c r="H359" s="67">
        <v>45000</v>
      </c>
      <c r="I359" s="67">
        <v>39171.66</v>
      </c>
      <c r="J359" s="67">
        <f t="shared" si="9"/>
        <v>87.04813333333334</v>
      </c>
    </row>
    <row r="360" spans="1:10" ht="15">
      <c r="A360" s="38"/>
      <c r="B360" s="37"/>
      <c r="C360" s="38">
        <v>4280</v>
      </c>
      <c r="D360" s="85" t="s">
        <v>96</v>
      </c>
      <c r="E360" s="143"/>
      <c r="F360" s="145"/>
      <c r="G360" s="134"/>
      <c r="H360" s="67">
        <v>100</v>
      </c>
      <c r="I360" s="67">
        <v>0</v>
      </c>
      <c r="J360" s="67">
        <f t="shared" si="9"/>
        <v>0</v>
      </c>
    </row>
    <row r="361" spans="1:10" ht="15">
      <c r="A361" s="38"/>
      <c r="B361" s="37"/>
      <c r="C361" s="38">
        <v>4300</v>
      </c>
      <c r="D361" s="85" t="s">
        <v>8</v>
      </c>
      <c r="E361" s="143"/>
      <c r="F361" s="145"/>
      <c r="G361" s="134"/>
      <c r="H361" s="67">
        <v>151000</v>
      </c>
      <c r="I361" s="67">
        <v>130272.87</v>
      </c>
      <c r="J361" s="67">
        <f t="shared" si="9"/>
        <v>86.27342384105961</v>
      </c>
    </row>
    <row r="362" spans="1:10" ht="15">
      <c r="A362" s="38"/>
      <c r="B362" s="37"/>
      <c r="C362" s="38">
        <v>4430</v>
      </c>
      <c r="D362" s="85" t="s">
        <v>15</v>
      </c>
      <c r="E362" s="143"/>
      <c r="F362" s="145"/>
      <c r="G362" s="134"/>
      <c r="H362" s="67">
        <v>4700</v>
      </c>
      <c r="I362" s="67">
        <v>3376</v>
      </c>
      <c r="J362" s="67">
        <f t="shared" si="9"/>
        <v>71.82978723404256</v>
      </c>
    </row>
    <row r="363" spans="1:10" ht="15">
      <c r="A363" s="38"/>
      <c r="B363" s="38"/>
      <c r="C363" s="38">
        <v>4440</v>
      </c>
      <c r="D363" s="85" t="s">
        <v>76</v>
      </c>
      <c r="E363" s="143"/>
      <c r="F363" s="145"/>
      <c r="G363" s="147"/>
      <c r="H363" s="67">
        <v>2187.86</v>
      </c>
      <c r="I363" s="67">
        <v>2187.86</v>
      </c>
      <c r="J363" s="67">
        <f t="shared" si="9"/>
        <v>100</v>
      </c>
    </row>
    <row r="364" spans="1:10" ht="15">
      <c r="A364" s="38"/>
      <c r="B364" s="37"/>
      <c r="C364" s="38">
        <v>4700</v>
      </c>
      <c r="D364" s="85" t="s">
        <v>403</v>
      </c>
      <c r="E364" s="143"/>
      <c r="F364" s="145"/>
      <c r="G364" s="134"/>
      <c r="H364" s="67">
        <v>0</v>
      </c>
      <c r="I364" s="67">
        <v>0</v>
      </c>
      <c r="J364" s="67">
        <v>0</v>
      </c>
    </row>
    <row r="365" spans="1:10" ht="15">
      <c r="A365" s="92"/>
      <c r="B365" s="93">
        <v>80146</v>
      </c>
      <c r="C365" s="92" t="s">
        <v>35</v>
      </c>
      <c r="D365" s="94" t="s">
        <v>218</v>
      </c>
      <c r="E365" s="99">
        <v>0</v>
      </c>
      <c r="F365" s="99">
        <v>0</v>
      </c>
      <c r="G365" s="96">
        <v>0</v>
      </c>
      <c r="H365" s="99">
        <f>SUM(H366:H369)</f>
        <v>12600</v>
      </c>
      <c r="I365" s="99">
        <f>SUM(I366:I369)</f>
        <v>12291.16</v>
      </c>
      <c r="J365" s="99">
        <f>I365/H365*100</f>
        <v>97.54888888888888</v>
      </c>
    </row>
    <row r="366" spans="1:10" ht="15">
      <c r="A366" s="38"/>
      <c r="B366" s="37"/>
      <c r="C366" s="38">
        <v>4210</v>
      </c>
      <c r="D366" s="85" t="s">
        <v>10</v>
      </c>
      <c r="E366" s="143"/>
      <c r="F366" s="145"/>
      <c r="G366" s="147"/>
      <c r="H366" s="67">
        <v>3848</v>
      </c>
      <c r="I366" s="67">
        <v>3548.33</v>
      </c>
      <c r="J366" s="67">
        <f t="shared" si="9"/>
        <v>92.2123180873181</v>
      </c>
    </row>
    <row r="367" spans="1:10" ht="15">
      <c r="A367" s="38"/>
      <c r="B367" s="37"/>
      <c r="C367" s="38">
        <v>4300</v>
      </c>
      <c r="D367" s="85" t="s">
        <v>8</v>
      </c>
      <c r="E367" s="143"/>
      <c r="F367" s="145"/>
      <c r="G367" s="134"/>
      <c r="H367" s="67">
        <v>4236</v>
      </c>
      <c r="I367" s="67">
        <v>4229.86</v>
      </c>
      <c r="J367" s="67">
        <f t="shared" si="9"/>
        <v>99.85505193578848</v>
      </c>
    </row>
    <row r="368" spans="1:10" ht="15">
      <c r="A368" s="38"/>
      <c r="B368" s="37"/>
      <c r="C368" s="38">
        <v>4410</v>
      </c>
      <c r="D368" s="85" t="s">
        <v>26</v>
      </c>
      <c r="E368" s="143"/>
      <c r="F368" s="145"/>
      <c r="G368" s="134"/>
      <c r="H368" s="67">
        <v>116</v>
      </c>
      <c r="I368" s="67">
        <v>112.97</v>
      </c>
      <c r="J368" s="67">
        <f t="shared" si="9"/>
        <v>97.38793103448276</v>
      </c>
    </row>
    <row r="369" spans="1:10" ht="30">
      <c r="A369" s="38"/>
      <c r="B369" s="38"/>
      <c r="C369" s="38">
        <v>4700</v>
      </c>
      <c r="D369" s="85" t="s">
        <v>161</v>
      </c>
      <c r="E369" s="143"/>
      <c r="F369" s="145"/>
      <c r="G369" s="147"/>
      <c r="H369" s="67">
        <v>4400</v>
      </c>
      <c r="I369" s="67">
        <v>4400</v>
      </c>
      <c r="J369" s="67">
        <f t="shared" si="9"/>
        <v>100</v>
      </c>
    </row>
    <row r="370" spans="1:10" ht="15">
      <c r="A370" s="92"/>
      <c r="B370" s="93">
        <v>80148</v>
      </c>
      <c r="C370" s="92" t="s">
        <v>35</v>
      </c>
      <c r="D370" s="94" t="s">
        <v>219</v>
      </c>
      <c r="E370" s="99">
        <v>0</v>
      </c>
      <c r="F370" s="99">
        <f>F371</f>
        <v>0</v>
      </c>
      <c r="G370" s="100">
        <v>0</v>
      </c>
      <c r="H370" s="99">
        <f>SUM(H372:H376)</f>
        <v>55601</v>
      </c>
      <c r="I370" s="99">
        <f>SUM(I372:I376)</f>
        <v>55064.44</v>
      </c>
      <c r="J370" s="99">
        <f aca="true" t="shared" si="10" ref="J370:J376">I370/H370*100</f>
        <v>99.03498138522689</v>
      </c>
    </row>
    <row r="371" spans="1:10" ht="43.5">
      <c r="A371" s="92"/>
      <c r="B371" s="93"/>
      <c r="C371" s="38">
        <v>2400</v>
      </c>
      <c r="D371" s="105" t="s">
        <v>372</v>
      </c>
      <c r="E371" s="67"/>
      <c r="F371" s="67"/>
      <c r="G371" s="96"/>
      <c r="H371" s="99"/>
      <c r="I371" s="99"/>
      <c r="J371" s="99"/>
    </row>
    <row r="372" spans="1:10" ht="15">
      <c r="A372" s="38"/>
      <c r="B372" s="37"/>
      <c r="C372" s="38">
        <v>4010</v>
      </c>
      <c r="D372" s="85" t="s">
        <v>42</v>
      </c>
      <c r="E372" s="67"/>
      <c r="F372" s="62"/>
      <c r="G372" s="44"/>
      <c r="H372" s="67">
        <v>44925</v>
      </c>
      <c r="I372" s="67">
        <v>44876.43</v>
      </c>
      <c r="J372" s="67">
        <f t="shared" si="10"/>
        <v>99.89188647746244</v>
      </c>
    </row>
    <row r="373" spans="1:10" ht="15">
      <c r="A373" s="38"/>
      <c r="B373" s="37"/>
      <c r="C373" s="38">
        <v>4040</v>
      </c>
      <c r="D373" s="85" t="s">
        <v>24</v>
      </c>
      <c r="E373" s="67"/>
      <c r="F373" s="62"/>
      <c r="G373" s="44"/>
      <c r="H373" s="67">
        <v>2650</v>
      </c>
      <c r="I373" s="67">
        <v>2474.32</v>
      </c>
      <c r="J373" s="67">
        <f t="shared" si="10"/>
        <v>93.37056603773586</v>
      </c>
    </row>
    <row r="374" spans="1:10" ht="15">
      <c r="A374" s="38"/>
      <c r="B374" s="37"/>
      <c r="C374" s="38">
        <v>4110</v>
      </c>
      <c r="D374" s="85" t="s">
        <v>25</v>
      </c>
      <c r="E374" s="67"/>
      <c r="F374" s="62"/>
      <c r="G374" s="44"/>
      <c r="H374" s="67">
        <v>5772</v>
      </c>
      <c r="I374" s="67">
        <v>5525.69</v>
      </c>
      <c r="J374" s="67">
        <f t="shared" si="10"/>
        <v>95.73267498267498</v>
      </c>
    </row>
    <row r="375" spans="1:10" ht="15">
      <c r="A375" s="38"/>
      <c r="B375" s="37"/>
      <c r="C375" s="38">
        <v>4120</v>
      </c>
      <c r="D375" s="85" t="s">
        <v>22</v>
      </c>
      <c r="E375" s="67"/>
      <c r="F375" s="62"/>
      <c r="G375" s="44"/>
      <c r="H375" s="67">
        <v>66</v>
      </c>
      <c r="I375" s="67">
        <v>0</v>
      </c>
      <c r="J375" s="67">
        <f t="shared" si="10"/>
        <v>0</v>
      </c>
    </row>
    <row r="376" spans="1:10" ht="15">
      <c r="A376" s="38"/>
      <c r="B376" s="37"/>
      <c r="C376" s="38">
        <v>4440</v>
      </c>
      <c r="D376" s="85" t="s">
        <v>76</v>
      </c>
      <c r="E376" s="67"/>
      <c r="F376" s="62"/>
      <c r="G376" s="44"/>
      <c r="H376" s="67">
        <v>2188</v>
      </c>
      <c r="I376" s="67">
        <v>2188</v>
      </c>
      <c r="J376" s="67">
        <f t="shared" si="10"/>
        <v>100</v>
      </c>
    </row>
    <row r="377" spans="1:10" ht="15">
      <c r="A377" s="92"/>
      <c r="B377" s="93">
        <v>80195</v>
      </c>
      <c r="C377" s="92" t="s">
        <v>35</v>
      </c>
      <c r="D377" s="94" t="s">
        <v>17</v>
      </c>
      <c r="E377" s="99">
        <f>E378</f>
        <v>0</v>
      </c>
      <c r="F377" s="99">
        <f>F378</f>
        <v>0</v>
      </c>
      <c r="G377" s="96">
        <v>0</v>
      </c>
      <c r="H377" s="99">
        <f>H379+H380</f>
        <v>26188</v>
      </c>
      <c r="I377" s="99">
        <f>I380+I379</f>
        <v>26188</v>
      </c>
      <c r="J377" s="99">
        <f t="shared" si="9"/>
        <v>100</v>
      </c>
    </row>
    <row r="378" spans="1:10" s="189" customFormat="1" ht="15">
      <c r="A378" s="38"/>
      <c r="B378" s="37"/>
      <c r="C378" s="38">
        <v>2030</v>
      </c>
      <c r="D378" s="85" t="s">
        <v>364</v>
      </c>
      <c r="E378" s="67"/>
      <c r="F378" s="67"/>
      <c r="G378" s="59"/>
      <c r="H378" s="67"/>
      <c r="I378" s="67"/>
      <c r="J378" s="67"/>
    </row>
    <row r="379" spans="1:11" ht="15">
      <c r="A379" s="92"/>
      <c r="B379" s="93"/>
      <c r="C379" s="38">
        <v>4170</v>
      </c>
      <c r="D379" s="85" t="s">
        <v>404</v>
      </c>
      <c r="E379" s="67"/>
      <c r="F379" s="67"/>
      <c r="G379" s="59"/>
      <c r="H379" s="67">
        <v>0</v>
      </c>
      <c r="I379" s="67">
        <v>0</v>
      </c>
      <c r="J379" s="67">
        <v>0</v>
      </c>
      <c r="K379" s="189"/>
    </row>
    <row r="380" spans="1:10" ht="15">
      <c r="A380" s="38"/>
      <c r="B380" s="37"/>
      <c r="C380" s="38">
        <v>4440</v>
      </c>
      <c r="D380" s="85" t="s">
        <v>76</v>
      </c>
      <c r="E380" s="143"/>
      <c r="F380" s="145"/>
      <c r="G380" s="134"/>
      <c r="H380" s="67">
        <v>26188</v>
      </c>
      <c r="I380" s="67">
        <v>26188</v>
      </c>
      <c r="J380" s="67">
        <f t="shared" si="9"/>
        <v>100</v>
      </c>
    </row>
    <row r="381" spans="1:10" ht="14.25">
      <c r="A381" s="39">
        <v>851</v>
      </c>
      <c r="B381" s="68"/>
      <c r="C381" s="39" t="s">
        <v>35</v>
      </c>
      <c r="D381" s="105" t="s">
        <v>45</v>
      </c>
      <c r="E381" s="133"/>
      <c r="F381" s="133"/>
      <c r="G381" s="134"/>
      <c r="H381" s="70">
        <f>H382+H385</f>
        <v>48400</v>
      </c>
      <c r="I381" s="70">
        <f>I382+I385</f>
        <v>36413.030000000006</v>
      </c>
      <c r="J381" s="70">
        <f t="shared" si="9"/>
        <v>75.23353305785125</v>
      </c>
    </row>
    <row r="382" spans="1:10" ht="15">
      <c r="A382" s="92"/>
      <c r="B382" s="93">
        <v>85153</v>
      </c>
      <c r="C382" s="92" t="s">
        <v>35</v>
      </c>
      <c r="D382" s="94" t="s">
        <v>276</v>
      </c>
      <c r="E382" s="138"/>
      <c r="F382" s="138"/>
      <c r="G382" s="165"/>
      <c r="H382" s="99">
        <f>H384+H383</f>
        <v>2000</v>
      </c>
      <c r="I382" s="99">
        <f>I384+I383</f>
        <v>1302.8600000000001</v>
      </c>
      <c r="J382" s="99">
        <f t="shared" si="9"/>
        <v>65.143</v>
      </c>
    </row>
    <row r="383" spans="1:10" ht="15">
      <c r="A383" s="38"/>
      <c r="B383" s="37"/>
      <c r="C383" s="38">
        <v>4210</v>
      </c>
      <c r="D383" s="85" t="s">
        <v>131</v>
      </c>
      <c r="E383" s="143"/>
      <c r="F383" s="143"/>
      <c r="G383" s="156"/>
      <c r="H383" s="67">
        <v>1000</v>
      </c>
      <c r="I383" s="67">
        <v>402.86</v>
      </c>
      <c r="J383" s="67">
        <v>40.29</v>
      </c>
    </row>
    <row r="384" spans="1:10" ht="15">
      <c r="A384" s="38"/>
      <c r="B384" s="37"/>
      <c r="C384" s="38">
        <v>4300</v>
      </c>
      <c r="D384" s="85" t="s">
        <v>8</v>
      </c>
      <c r="E384" s="143"/>
      <c r="F384" s="145"/>
      <c r="G384" s="134"/>
      <c r="H384" s="67">
        <v>1000</v>
      </c>
      <c r="I384" s="67">
        <v>900</v>
      </c>
      <c r="J384" s="67">
        <f>I384/H384*100</f>
        <v>90</v>
      </c>
    </row>
    <row r="385" spans="1:10" ht="15">
      <c r="A385" s="92"/>
      <c r="B385" s="92">
        <v>85154</v>
      </c>
      <c r="C385" s="92" t="s">
        <v>35</v>
      </c>
      <c r="D385" s="94" t="s">
        <v>277</v>
      </c>
      <c r="E385" s="138"/>
      <c r="F385" s="138"/>
      <c r="G385" s="139"/>
      <c r="H385" s="99">
        <f>SUM(H386:H392)</f>
        <v>46400</v>
      </c>
      <c r="I385" s="99">
        <f>SUM(I386:I392)</f>
        <v>35110.170000000006</v>
      </c>
      <c r="J385" s="99">
        <v>75.67</v>
      </c>
    </row>
    <row r="386" spans="1:10" s="5" customFormat="1" ht="15">
      <c r="A386" s="38"/>
      <c r="B386" s="37"/>
      <c r="C386" s="38">
        <v>4170</v>
      </c>
      <c r="D386" s="85" t="s">
        <v>220</v>
      </c>
      <c r="E386" s="143"/>
      <c r="F386" s="145"/>
      <c r="G386" s="134"/>
      <c r="H386" s="67">
        <v>13047</v>
      </c>
      <c r="I386" s="67">
        <v>12050</v>
      </c>
      <c r="J386" s="67">
        <v>92.36</v>
      </c>
    </row>
    <row r="387" spans="1:10" s="8" customFormat="1" ht="15">
      <c r="A387" s="38"/>
      <c r="B387" s="37"/>
      <c r="C387" s="38">
        <v>4210</v>
      </c>
      <c r="D387" s="85" t="s">
        <v>131</v>
      </c>
      <c r="E387" s="143"/>
      <c r="F387" s="145"/>
      <c r="G387" s="134"/>
      <c r="H387" s="67">
        <v>12000</v>
      </c>
      <c r="I387" s="67">
        <v>8033.04</v>
      </c>
      <c r="J387" s="67">
        <f t="shared" si="9"/>
        <v>66.94200000000001</v>
      </c>
    </row>
    <row r="388" spans="1:10" s="8" customFormat="1" ht="15">
      <c r="A388" s="38"/>
      <c r="B388" s="38"/>
      <c r="C388" s="38">
        <v>4240</v>
      </c>
      <c r="D388" s="85" t="s">
        <v>221</v>
      </c>
      <c r="E388" s="143"/>
      <c r="F388" s="145"/>
      <c r="G388" s="147"/>
      <c r="H388" s="67">
        <v>200</v>
      </c>
      <c r="I388" s="67">
        <v>0</v>
      </c>
      <c r="J388" s="67">
        <f t="shared" si="9"/>
        <v>0</v>
      </c>
    </row>
    <row r="389" spans="1:10" ht="15">
      <c r="A389" s="38"/>
      <c r="B389" s="38"/>
      <c r="C389" s="38">
        <v>4300</v>
      </c>
      <c r="D389" s="85" t="s">
        <v>142</v>
      </c>
      <c r="E389" s="143"/>
      <c r="F389" s="145"/>
      <c r="G389" s="147"/>
      <c r="H389" s="67">
        <v>17753</v>
      </c>
      <c r="I389" s="67">
        <v>11927</v>
      </c>
      <c r="J389" s="67">
        <f t="shared" si="9"/>
        <v>67.18301132203008</v>
      </c>
    </row>
    <row r="390" spans="1:10" ht="15">
      <c r="A390" s="38"/>
      <c r="B390" s="38"/>
      <c r="C390" s="38">
        <v>4410</v>
      </c>
      <c r="D390" s="85" t="s">
        <v>152</v>
      </c>
      <c r="E390" s="143"/>
      <c r="F390" s="145"/>
      <c r="G390" s="147"/>
      <c r="H390" s="67">
        <v>800</v>
      </c>
      <c r="I390" s="67">
        <v>631.15</v>
      </c>
      <c r="J390" s="67">
        <f t="shared" si="9"/>
        <v>78.89375</v>
      </c>
    </row>
    <row r="391" spans="1:10" ht="15">
      <c r="A391" s="38"/>
      <c r="B391" s="38"/>
      <c r="C391" s="38">
        <v>4430</v>
      </c>
      <c r="D391" s="85" t="s">
        <v>181</v>
      </c>
      <c r="E391" s="143"/>
      <c r="F391" s="145"/>
      <c r="G391" s="147"/>
      <c r="H391" s="67">
        <v>100</v>
      </c>
      <c r="I391" s="67">
        <v>40</v>
      </c>
      <c r="J391" s="67">
        <f t="shared" si="9"/>
        <v>40</v>
      </c>
    </row>
    <row r="392" spans="1:10" ht="30">
      <c r="A392" s="38"/>
      <c r="B392" s="38"/>
      <c r="C392" s="38">
        <v>4700</v>
      </c>
      <c r="D392" s="85" t="s">
        <v>154</v>
      </c>
      <c r="E392" s="143"/>
      <c r="F392" s="145"/>
      <c r="G392" s="147"/>
      <c r="H392" s="67">
        <v>2500</v>
      </c>
      <c r="I392" s="67">
        <v>2428.98</v>
      </c>
      <c r="J392" s="67">
        <f t="shared" si="9"/>
        <v>97.1592</v>
      </c>
    </row>
    <row r="393" spans="1:10" ht="14.25">
      <c r="A393" s="39">
        <v>852</v>
      </c>
      <c r="B393" s="39"/>
      <c r="C393" s="39" t="s">
        <v>35</v>
      </c>
      <c r="D393" s="105" t="s">
        <v>70</v>
      </c>
      <c r="E393" s="70">
        <v>1937040</v>
      </c>
      <c r="F393" s="70">
        <v>1876152.61</v>
      </c>
      <c r="G393" s="45">
        <f>F393/E393*100</f>
        <v>96.85667874695412</v>
      </c>
      <c r="H393" s="70">
        <v>2385645.91</v>
      </c>
      <c r="I393" s="70">
        <v>2259289.6</v>
      </c>
      <c r="J393" s="70">
        <f t="shared" si="9"/>
        <v>94.7034759236336</v>
      </c>
    </row>
    <row r="394" spans="1:10" ht="15">
      <c r="A394" s="92"/>
      <c r="B394" s="93">
        <v>85202</v>
      </c>
      <c r="C394" s="92" t="s">
        <v>35</v>
      </c>
      <c r="D394" s="94" t="s">
        <v>225</v>
      </c>
      <c r="E394" s="138"/>
      <c r="F394" s="141"/>
      <c r="G394" s="165"/>
      <c r="H394" s="99">
        <f>H395</f>
        <v>8000</v>
      </c>
      <c r="I394" s="99">
        <f>I395</f>
        <v>0</v>
      </c>
      <c r="J394" s="99">
        <v>0</v>
      </c>
    </row>
    <row r="395" spans="1:10" ht="30">
      <c r="A395" s="38"/>
      <c r="B395" s="37"/>
      <c r="C395" s="38">
        <v>4330</v>
      </c>
      <c r="D395" s="85" t="s">
        <v>226</v>
      </c>
      <c r="E395" s="143"/>
      <c r="F395" s="145"/>
      <c r="G395" s="147"/>
      <c r="H395" s="67">
        <v>8000</v>
      </c>
      <c r="I395" s="67">
        <v>0</v>
      </c>
      <c r="J395" s="67">
        <v>0</v>
      </c>
    </row>
    <row r="396" spans="1:10" ht="15">
      <c r="A396" s="92"/>
      <c r="B396" s="93">
        <v>85203</v>
      </c>
      <c r="C396" s="92" t="s">
        <v>35</v>
      </c>
      <c r="D396" s="94" t="s">
        <v>227</v>
      </c>
      <c r="E396" s="99">
        <f>E397+E398</f>
        <v>18000</v>
      </c>
      <c r="F396" s="99">
        <f>F397+F398</f>
        <v>9000</v>
      </c>
      <c r="G396" s="96">
        <f>F396/E396*100</f>
        <v>50</v>
      </c>
      <c r="H396" s="99">
        <f>SUM(H399:H413)</f>
        <v>46600.91</v>
      </c>
      <c r="I396" s="99">
        <f>SUM(I399:I413)</f>
        <v>46600.91</v>
      </c>
      <c r="J396" s="99">
        <f>I396/H396*100</f>
        <v>100</v>
      </c>
    </row>
    <row r="397" spans="1:10" ht="45">
      <c r="A397" s="38"/>
      <c r="B397" s="37"/>
      <c r="C397" s="38">
        <v>2320</v>
      </c>
      <c r="D397" s="85" t="s">
        <v>228</v>
      </c>
      <c r="E397" s="67">
        <v>18000</v>
      </c>
      <c r="F397" s="67">
        <v>9000</v>
      </c>
      <c r="G397" s="64">
        <f>F397/E397*100</f>
        <v>50</v>
      </c>
      <c r="H397" s="143"/>
      <c r="I397" s="143"/>
      <c r="J397" s="143"/>
    </row>
    <row r="398" spans="1:10" ht="30">
      <c r="A398" s="38"/>
      <c r="B398" s="37"/>
      <c r="C398" s="38">
        <v>2700</v>
      </c>
      <c r="D398" s="85" t="s">
        <v>405</v>
      </c>
      <c r="E398" s="67"/>
      <c r="F398" s="67"/>
      <c r="G398" s="64"/>
      <c r="H398" s="143"/>
      <c r="I398" s="143"/>
      <c r="J398" s="143"/>
    </row>
    <row r="399" spans="1:10" ht="22.5" customHeight="1">
      <c r="A399" s="38"/>
      <c r="B399" s="37"/>
      <c r="C399" s="38">
        <v>4010</v>
      </c>
      <c r="D399" s="85" t="s">
        <v>178</v>
      </c>
      <c r="E399" s="143"/>
      <c r="F399" s="145"/>
      <c r="G399" s="134"/>
      <c r="H399" s="67">
        <v>25465.9</v>
      </c>
      <c r="I399" s="67">
        <v>25465.9</v>
      </c>
      <c r="J399" s="67">
        <f aca="true" t="shared" si="11" ref="J399:J419">I399/H399*100</f>
        <v>100</v>
      </c>
    </row>
    <row r="400" spans="1:10" s="5" customFormat="1" ht="23.25" customHeight="1">
      <c r="A400" s="38"/>
      <c r="B400" s="37"/>
      <c r="C400" s="38">
        <v>4040</v>
      </c>
      <c r="D400" s="85" t="s">
        <v>128</v>
      </c>
      <c r="E400" s="143"/>
      <c r="F400" s="145"/>
      <c r="G400" s="134"/>
      <c r="H400" s="67">
        <v>3826</v>
      </c>
      <c r="I400" s="67">
        <v>3826</v>
      </c>
      <c r="J400" s="67">
        <f t="shared" si="11"/>
        <v>100</v>
      </c>
    </row>
    <row r="401" spans="1:10" s="7" customFormat="1" ht="15">
      <c r="A401" s="38"/>
      <c r="B401" s="37"/>
      <c r="C401" s="38">
        <v>4110</v>
      </c>
      <c r="D401" s="85" t="s">
        <v>229</v>
      </c>
      <c r="E401" s="143"/>
      <c r="F401" s="145"/>
      <c r="G401" s="134"/>
      <c r="H401" s="67">
        <v>5415.44</v>
      </c>
      <c r="I401" s="67">
        <v>5415.44</v>
      </c>
      <c r="J401" s="67">
        <f t="shared" si="11"/>
        <v>100</v>
      </c>
    </row>
    <row r="402" spans="1:10" s="7" customFormat="1" ht="15">
      <c r="A402" s="38"/>
      <c r="B402" s="37"/>
      <c r="C402" s="38">
        <v>4120</v>
      </c>
      <c r="D402" s="85" t="s">
        <v>130</v>
      </c>
      <c r="E402" s="143"/>
      <c r="F402" s="145"/>
      <c r="G402" s="134"/>
      <c r="H402" s="67">
        <v>777.59</v>
      </c>
      <c r="I402" s="67">
        <v>777.59</v>
      </c>
      <c r="J402" s="67">
        <f t="shared" si="11"/>
        <v>100</v>
      </c>
    </row>
    <row r="403" spans="1:10" s="7" customFormat="1" ht="15">
      <c r="A403" s="38"/>
      <c r="B403" s="37"/>
      <c r="C403" s="38">
        <v>4210</v>
      </c>
      <c r="D403" s="85" t="s">
        <v>131</v>
      </c>
      <c r="E403" s="143"/>
      <c r="F403" s="145"/>
      <c r="G403" s="134"/>
      <c r="H403" s="67">
        <v>8464.78</v>
      </c>
      <c r="I403" s="67">
        <v>8464.78</v>
      </c>
      <c r="J403" s="67">
        <f t="shared" si="11"/>
        <v>100</v>
      </c>
    </row>
    <row r="404" spans="1:10" s="7" customFormat="1" ht="15">
      <c r="A404" s="38"/>
      <c r="B404" s="37"/>
      <c r="C404" s="38">
        <v>4260</v>
      </c>
      <c r="D404" s="85" t="s">
        <v>222</v>
      </c>
      <c r="E404" s="143"/>
      <c r="F404" s="145"/>
      <c r="G404" s="134"/>
      <c r="H404" s="67">
        <v>0</v>
      </c>
      <c r="I404" s="67">
        <v>0</v>
      </c>
      <c r="J404" s="67">
        <v>0</v>
      </c>
    </row>
    <row r="405" spans="1:10" s="7" customFormat="1" ht="15">
      <c r="A405" s="38"/>
      <c r="B405" s="37"/>
      <c r="C405" s="38">
        <v>4280</v>
      </c>
      <c r="D405" s="85" t="s">
        <v>133</v>
      </c>
      <c r="E405" s="143"/>
      <c r="F405" s="145"/>
      <c r="G405" s="134"/>
      <c r="H405" s="67">
        <v>0</v>
      </c>
      <c r="I405" s="67">
        <v>0</v>
      </c>
      <c r="J405" s="67">
        <v>0</v>
      </c>
    </row>
    <row r="406" spans="1:10" s="7" customFormat="1" ht="15">
      <c r="A406" s="38"/>
      <c r="B406" s="37"/>
      <c r="C406" s="38">
        <v>4300</v>
      </c>
      <c r="D406" s="85" t="s">
        <v>142</v>
      </c>
      <c r="E406" s="143"/>
      <c r="F406" s="145"/>
      <c r="G406" s="134"/>
      <c r="H406" s="67">
        <v>979.4</v>
      </c>
      <c r="I406" s="67">
        <v>979.4</v>
      </c>
      <c r="J406" s="67">
        <f t="shared" si="11"/>
        <v>100</v>
      </c>
    </row>
    <row r="407" spans="1:10" s="7" customFormat="1" ht="30">
      <c r="A407" s="38"/>
      <c r="B407" s="37"/>
      <c r="C407" s="38">
        <v>4360</v>
      </c>
      <c r="D407" s="85" t="s">
        <v>231</v>
      </c>
      <c r="E407" s="143"/>
      <c r="F407" s="145"/>
      <c r="G407" s="134"/>
      <c r="H407" s="67">
        <v>277.04</v>
      </c>
      <c r="I407" s="67">
        <v>277.04</v>
      </c>
      <c r="J407" s="67">
        <f t="shared" si="11"/>
        <v>100</v>
      </c>
    </row>
    <row r="408" spans="1:10" s="7" customFormat="1" ht="15">
      <c r="A408" s="38"/>
      <c r="B408" s="37"/>
      <c r="C408" s="38">
        <v>4410</v>
      </c>
      <c r="D408" s="85" t="s">
        <v>152</v>
      </c>
      <c r="E408" s="143"/>
      <c r="F408" s="145"/>
      <c r="G408" s="134"/>
      <c r="H408" s="67">
        <v>163.76</v>
      </c>
      <c r="I408" s="67">
        <v>163.76</v>
      </c>
      <c r="J408" s="67">
        <f t="shared" si="11"/>
        <v>100</v>
      </c>
    </row>
    <row r="409" spans="1:10" s="7" customFormat="1" ht="15">
      <c r="A409" s="38"/>
      <c r="B409" s="37"/>
      <c r="C409" s="38">
        <v>4430</v>
      </c>
      <c r="D409" s="85" t="s">
        <v>181</v>
      </c>
      <c r="E409" s="143"/>
      <c r="F409" s="145"/>
      <c r="G409" s="134"/>
      <c r="H409" s="67">
        <v>0</v>
      </c>
      <c r="I409" s="67">
        <v>0</v>
      </c>
      <c r="J409" s="67">
        <v>0</v>
      </c>
    </row>
    <row r="410" spans="1:10" s="7" customFormat="1" ht="15">
      <c r="A410" s="38"/>
      <c r="B410" s="37"/>
      <c r="C410" s="38">
        <v>4440</v>
      </c>
      <c r="D410" s="85" t="s">
        <v>153</v>
      </c>
      <c r="E410" s="143"/>
      <c r="F410" s="145"/>
      <c r="G410" s="134"/>
      <c r="H410" s="67">
        <v>1231</v>
      </c>
      <c r="I410" s="67">
        <v>1231</v>
      </c>
      <c r="J410" s="67">
        <f t="shared" si="11"/>
        <v>100</v>
      </c>
    </row>
    <row r="411" spans="1:10" s="7" customFormat="1" ht="30">
      <c r="A411" s="38"/>
      <c r="B411" s="37"/>
      <c r="C411" s="38">
        <v>4700</v>
      </c>
      <c r="D411" s="85" t="s">
        <v>154</v>
      </c>
      <c r="E411" s="143"/>
      <c r="F411" s="145"/>
      <c r="G411" s="134"/>
      <c r="H411" s="67">
        <v>0</v>
      </c>
      <c r="I411" s="67">
        <v>0</v>
      </c>
      <c r="J411" s="67">
        <v>0</v>
      </c>
    </row>
    <row r="412" spans="1:10" s="7" customFormat="1" ht="30">
      <c r="A412" s="38"/>
      <c r="B412" s="37"/>
      <c r="C412" s="38">
        <v>4740</v>
      </c>
      <c r="D412" s="85" t="s">
        <v>232</v>
      </c>
      <c r="E412" s="143"/>
      <c r="F412" s="145"/>
      <c r="G412" s="147"/>
      <c r="H412" s="67">
        <v>0</v>
      </c>
      <c r="I412" s="67">
        <v>0</v>
      </c>
      <c r="J412" s="67">
        <v>0</v>
      </c>
    </row>
    <row r="413" spans="1:10" s="7" customFormat="1" ht="30">
      <c r="A413" s="38"/>
      <c r="B413" s="37"/>
      <c r="C413" s="38">
        <v>4750</v>
      </c>
      <c r="D413" s="85" t="s">
        <v>233</v>
      </c>
      <c r="E413" s="143"/>
      <c r="F413" s="145"/>
      <c r="G413" s="134"/>
      <c r="H413" s="67">
        <v>0</v>
      </c>
      <c r="I413" s="67">
        <v>0</v>
      </c>
      <c r="J413" s="67">
        <v>0</v>
      </c>
    </row>
    <row r="414" spans="1:10" s="7" customFormat="1" ht="15">
      <c r="A414" s="38"/>
      <c r="B414" s="37">
        <v>85206</v>
      </c>
      <c r="C414" s="38"/>
      <c r="D414" s="85" t="s">
        <v>373</v>
      </c>
      <c r="E414" s="143">
        <v>10000</v>
      </c>
      <c r="F414" s="145">
        <v>10000</v>
      </c>
      <c r="G414" s="134">
        <v>100</v>
      </c>
      <c r="H414" s="67">
        <v>15410</v>
      </c>
      <c r="I414" s="67">
        <v>12501</v>
      </c>
      <c r="J414" s="67">
        <v>81.12</v>
      </c>
    </row>
    <row r="415" spans="1:10" s="7" customFormat="1" ht="15">
      <c r="A415" s="38"/>
      <c r="B415" s="37"/>
      <c r="C415" s="38">
        <v>2030</v>
      </c>
      <c r="D415" s="85" t="s">
        <v>364</v>
      </c>
      <c r="E415" s="143">
        <v>10000</v>
      </c>
      <c r="F415" s="145">
        <v>10000</v>
      </c>
      <c r="G415" s="134">
        <v>100</v>
      </c>
      <c r="H415" s="67"/>
      <c r="I415" s="67"/>
      <c r="J415" s="67"/>
    </row>
    <row r="416" spans="1:10" s="7" customFormat="1" ht="15">
      <c r="A416" s="38"/>
      <c r="B416" s="37"/>
      <c r="C416" s="38">
        <v>3110</v>
      </c>
      <c r="D416" s="85" t="s">
        <v>243</v>
      </c>
      <c r="E416" s="143"/>
      <c r="F416" s="145"/>
      <c r="G416" s="134"/>
      <c r="H416" s="67">
        <v>2909</v>
      </c>
      <c r="I416" s="67">
        <v>0</v>
      </c>
      <c r="J416" s="67">
        <v>0</v>
      </c>
    </row>
    <row r="417" spans="1:10" s="7" customFormat="1" ht="15">
      <c r="A417" s="38"/>
      <c r="B417" s="37"/>
      <c r="C417" s="38">
        <v>4170</v>
      </c>
      <c r="D417" s="85" t="s">
        <v>220</v>
      </c>
      <c r="E417" s="143"/>
      <c r="F417" s="145"/>
      <c r="G417" s="134"/>
      <c r="H417" s="67">
        <v>10000</v>
      </c>
      <c r="I417" s="67">
        <v>10000</v>
      </c>
      <c r="J417" s="67">
        <v>100</v>
      </c>
    </row>
    <row r="418" spans="1:10" s="7" customFormat="1" ht="15">
      <c r="A418" s="38"/>
      <c r="B418" s="37"/>
      <c r="C418" s="38">
        <v>4210</v>
      </c>
      <c r="D418" s="85" t="s">
        <v>406</v>
      </c>
      <c r="E418" s="143"/>
      <c r="F418" s="145"/>
      <c r="G418" s="134"/>
      <c r="H418" s="67">
        <v>2501</v>
      </c>
      <c r="I418" s="67">
        <v>2501</v>
      </c>
      <c r="J418" s="67">
        <v>100</v>
      </c>
    </row>
    <row r="419" spans="1:10" s="7" customFormat="1" ht="45">
      <c r="A419" s="92"/>
      <c r="B419" s="93">
        <v>85212</v>
      </c>
      <c r="C419" s="92" t="s">
        <v>35</v>
      </c>
      <c r="D419" s="94" t="s">
        <v>234</v>
      </c>
      <c r="E419" s="99">
        <f>E420</f>
        <v>1471660</v>
      </c>
      <c r="F419" s="99">
        <f>F420</f>
        <v>1419773.76</v>
      </c>
      <c r="G419" s="100">
        <f>F419/E419*100</f>
        <v>96.4743052063656</v>
      </c>
      <c r="H419" s="99">
        <f>SUM(H421:H433)</f>
        <v>1486511</v>
      </c>
      <c r="I419" s="99">
        <f>SUM(I421:I433)</f>
        <v>1433957.16</v>
      </c>
      <c r="J419" s="99">
        <f t="shared" si="11"/>
        <v>96.46461815620604</v>
      </c>
    </row>
    <row r="420" spans="1:10" s="7" customFormat="1" ht="45">
      <c r="A420" s="38"/>
      <c r="B420" s="38"/>
      <c r="C420" s="38">
        <v>2010</v>
      </c>
      <c r="D420" s="85" t="s">
        <v>235</v>
      </c>
      <c r="E420" s="67">
        <v>1471660</v>
      </c>
      <c r="F420" s="67">
        <v>1419773.76</v>
      </c>
      <c r="G420" s="65">
        <f>F420/E420*100</f>
        <v>96.4743052063656</v>
      </c>
      <c r="H420" s="143"/>
      <c r="I420" s="143"/>
      <c r="J420" s="133"/>
    </row>
    <row r="421" spans="1:10" s="7" customFormat="1" ht="15">
      <c r="A421" s="38"/>
      <c r="B421" s="38"/>
      <c r="C421" s="38">
        <v>3110</v>
      </c>
      <c r="D421" s="85" t="s">
        <v>46</v>
      </c>
      <c r="E421" s="143"/>
      <c r="F421" s="145"/>
      <c r="G421" s="144"/>
      <c r="H421" s="67">
        <v>1427511</v>
      </c>
      <c r="I421" s="67">
        <v>1377180.76</v>
      </c>
      <c r="J421" s="67">
        <f aca="true" t="shared" si="12" ref="J421:J428">I421/H421*100</f>
        <v>96.4742660476872</v>
      </c>
    </row>
    <row r="422" spans="1:10" s="7" customFormat="1" ht="15">
      <c r="A422" s="38"/>
      <c r="B422" s="37"/>
      <c r="C422" s="38">
        <v>4010</v>
      </c>
      <c r="D422" s="85" t="s">
        <v>42</v>
      </c>
      <c r="E422" s="143"/>
      <c r="F422" s="145"/>
      <c r="G422" s="144"/>
      <c r="H422" s="67">
        <v>42755</v>
      </c>
      <c r="I422" s="67">
        <v>41084.16</v>
      </c>
      <c r="J422" s="67">
        <f t="shared" si="12"/>
        <v>96.09205940825635</v>
      </c>
    </row>
    <row r="423" spans="1:10" s="7" customFormat="1" ht="15">
      <c r="A423" s="38"/>
      <c r="B423" s="37"/>
      <c r="C423" s="38">
        <v>4040</v>
      </c>
      <c r="D423" s="85" t="s">
        <v>24</v>
      </c>
      <c r="E423" s="143"/>
      <c r="F423" s="145"/>
      <c r="G423" s="144"/>
      <c r="H423" s="67">
        <v>2856</v>
      </c>
      <c r="I423" s="67">
        <v>2856</v>
      </c>
      <c r="J423" s="67">
        <f t="shared" si="12"/>
        <v>100</v>
      </c>
    </row>
    <row r="424" spans="1:10" s="7" customFormat="1" ht="15">
      <c r="A424" s="38"/>
      <c r="B424" s="38"/>
      <c r="C424" s="38">
        <v>4110</v>
      </c>
      <c r="D424" s="85" t="s">
        <v>25</v>
      </c>
      <c r="E424" s="143"/>
      <c r="F424" s="145"/>
      <c r="G424" s="144"/>
      <c r="H424" s="67">
        <v>7021.65</v>
      </c>
      <c r="I424" s="67">
        <v>6698.76</v>
      </c>
      <c r="J424" s="67">
        <f t="shared" si="12"/>
        <v>95.40150819251886</v>
      </c>
    </row>
    <row r="425" spans="1:10" s="7" customFormat="1" ht="15">
      <c r="A425" s="38"/>
      <c r="B425" s="38"/>
      <c r="C425" s="38">
        <v>4120</v>
      </c>
      <c r="D425" s="85" t="s">
        <v>22</v>
      </c>
      <c r="E425" s="143"/>
      <c r="F425" s="145"/>
      <c r="G425" s="144"/>
      <c r="H425" s="67">
        <v>747.35</v>
      </c>
      <c r="I425" s="67">
        <v>747.35</v>
      </c>
      <c r="J425" s="67">
        <f t="shared" si="12"/>
        <v>100</v>
      </c>
    </row>
    <row r="426" spans="1:10" ht="21.75" customHeight="1">
      <c r="A426" s="38"/>
      <c r="B426" s="37"/>
      <c r="C426" s="38">
        <v>4210</v>
      </c>
      <c r="D426" s="85" t="s">
        <v>10</v>
      </c>
      <c r="E426" s="143"/>
      <c r="F426" s="145"/>
      <c r="G426" s="156"/>
      <c r="H426" s="67">
        <v>1926.07</v>
      </c>
      <c r="I426" s="64">
        <v>1926.07</v>
      </c>
      <c r="J426" s="67">
        <f t="shared" si="12"/>
        <v>100</v>
      </c>
    </row>
    <row r="427" spans="1:10" ht="21" customHeight="1">
      <c r="A427" s="38"/>
      <c r="B427" s="37"/>
      <c r="C427" s="38">
        <v>4280</v>
      </c>
      <c r="D427" s="85" t="s">
        <v>133</v>
      </c>
      <c r="E427" s="143"/>
      <c r="F427" s="145"/>
      <c r="G427" s="156"/>
      <c r="H427" s="67">
        <v>20</v>
      </c>
      <c r="I427" s="64">
        <v>0</v>
      </c>
      <c r="J427" s="67">
        <v>0</v>
      </c>
    </row>
    <row r="428" spans="1:10" ht="18" customHeight="1">
      <c r="A428" s="38"/>
      <c r="B428" s="37"/>
      <c r="C428" s="38">
        <v>4300</v>
      </c>
      <c r="D428" s="85" t="s">
        <v>8</v>
      </c>
      <c r="E428" s="143"/>
      <c r="F428" s="145"/>
      <c r="G428" s="156"/>
      <c r="H428" s="67">
        <v>1755</v>
      </c>
      <c r="I428" s="64">
        <v>1550.63</v>
      </c>
      <c r="J428" s="67">
        <f t="shared" si="12"/>
        <v>88.35498575498576</v>
      </c>
    </row>
    <row r="429" spans="1:10" ht="19.5" customHeight="1">
      <c r="A429" s="38"/>
      <c r="B429" s="37"/>
      <c r="C429" s="38">
        <v>4410</v>
      </c>
      <c r="D429" s="85" t="s">
        <v>152</v>
      </c>
      <c r="E429" s="143"/>
      <c r="F429" s="145"/>
      <c r="G429" s="156"/>
      <c r="H429" s="67">
        <v>60</v>
      </c>
      <c r="I429" s="64">
        <v>54.5</v>
      </c>
      <c r="J429" s="49">
        <f aca="true" t="shared" si="13" ref="J429:J434">I429/H429*100</f>
        <v>90.83333333333333</v>
      </c>
    </row>
    <row r="430" spans="1:10" ht="15">
      <c r="A430" s="38"/>
      <c r="B430" s="38"/>
      <c r="C430" s="38">
        <v>4440</v>
      </c>
      <c r="D430" s="85" t="s">
        <v>27</v>
      </c>
      <c r="E430" s="143"/>
      <c r="F430" s="145"/>
      <c r="G430" s="147"/>
      <c r="H430" s="67">
        <v>1093.93</v>
      </c>
      <c r="I430" s="67">
        <v>1093.93</v>
      </c>
      <c r="J430" s="67">
        <f t="shared" si="13"/>
        <v>100</v>
      </c>
    </row>
    <row r="431" spans="1:10" ht="30">
      <c r="A431" s="38"/>
      <c r="B431" s="38"/>
      <c r="C431" s="38">
        <v>4700</v>
      </c>
      <c r="D431" s="85" t="s">
        <v>154</v>
      </c>
      <c r="E431" s="143"/>
      <c r="F431" s="145"/>
      <c r="G431" s="147"/>
      <c r="H431" s="67">
        <v>765</v>
      </c>
      <c r="I431" s="67">
        <v>765</v>
      </c>
      <c r="J431" s="67">
        <f t="shared" si="13"/>
        <v>100</v>
      </c>
    </row>
    <row r="432" spans="1:10" ht="30">
      <c r="A432" s="38"/>
      <c r="B432" s="37"/>
      <c r="C432" s="38">
        <v>4740</v>
      </c>
      <c r="D432" s="85" t="s">
        <v>155</v>
      </c>
      <c r="E432" s="143"/>
      <c r="F432" s="145"/>
      <c r="G432" s="134"/>
      <c r="H432" s="67">
        <v>0</v>
      </c>
      <c r="I432" s="67">
        <v>0</v>
      </c>
      <c r="J432" s="67">
        <v>0</v>
      </c>
    </row>
    <row r="433" spans="1:10" ht="30">
      <c r="A433" s="38"/>
      <c r="B433" s="37"/>
      <c r="C433" s="38">
        <v>4750</v>
      </c>
      <c r="D433" s="85" t="s">
        <v>233</v>
      </c>
      <c r="E433" s="143"/>
      <c r="F433" s="145"/>
      <c r="G433" s="156"/>
      <c r="H433" s="67">
        <v>0</v>
      </c>
      <c r="I433" s="67">
        <v>0</v>
      </c>
      <c r="J433" s="67">
        <v>0</v>
      </c>
    </row>
    <row r="434" spans="1:10" ht="45">
      <c r="A434" s="92"/>
      <c r="B434" s="93">
        <v>85213</v>
      </c>
      <c r="C434" s="92" t="s">
        <v>35</v>
      </c>
      <c r="D434" s="94" t="s">
        <v>236</v>
      </c>
      <c r="E434" s="99">
        <f>E435+E436</f>
        <v>22913</v>
      </c>
      <c r="F434" s="99">
        <f>F435+F436</f>
        <v>22912.14</v>
      </c>
      <c r="G434" s="96">
        <f>F434/E434*100</f>
        <v>99.99624667219481</v>
      </c>
      <c r="H434" s="99">
        <f>H437</f>
        <v>25313</v>
      </c>
      <c r="I434" s="99">
        <f>I437</f>
        <v>22912.14</v>
      </c>
      <c r="J434" s="99">
        <f t="shared" si="13"/>
        <v>90.51530833958836</v>
      </c>
    </row>
    <row r="435" spans="1:10" ht="45">
      <c r="A435" s="38"/>
      <c r="B435" s="37"/>
      <c r="C435" s="38">
        <v>2010</v>
      </c>
      <c r="D435" s="85" t="s">
        <v>235</v>
      </c>
      <c r="E435" s="67">
        <v>12636</v>
      </c>
      <c r="F435" s="67">
        <v>12636</v>
      </c>
      <c r="G435" s="59">
        <f>F435/E435*100</f>
        <v>100</v>
      </c>
      <c r="H435" s="143"/>
      <c r="I435" s="143"/>
      <c r="J435" s="133"/>
    </row>
    <row r="436" spans="1:10" ht="30">
      <c r="A436" s="38"/>
      <c r="B436" s="37"/>
      <c r="C436" s="38">
        <v>2030</v>
      </c>
      <c r="D436" s="85" t="s">
        <v>212</v>
      </c>
      <c r="E436" s="67">
        <v>10277</v>
      </c>
      <c r="F436" s="67">
        <v>10276.14</v>
      </c>
      <c r="G436" s="59">
        <f>F436/E436*100</f>
        <v>99.99163179916317</v>
      </c>
      <c r="H436" s="143"/>
      <c r="I436" s="143"/>
      <c r="J436" s="133"/>
    </row>
    <row r="437" spans="1:10" ht="15">
      <c r="A437" s="38"/>
      <c r="B437" s="37"/>
      <c r="C437" s="38">
        <v>4130</v>
      </c>
      <c r="D437" s="85" t="s">
        <v>237</v>
      </c>
      <c r="E437" s="143"/>
      <c r="F437" s="145"/>
      <c r="G437" s="134"/>
      <c r="H437" s="67">
        <v>25313</v>
      </c>
      <c r="I437" s="67">
        <v>22912.14</v>
      </c>
      <c r="J437" s="67">
        <f>I437/H437*100</f>
        <v>90.51530833958836</v>
      </c>
    </row>
    <row r="438" spans="1:10" ht="30">
      <c r="A438" s="92"/>
      <c r="B438" s="93">
        <v>85214</v>
      </c>
      <c r="C438" s="92" t="s">
        <v>35</v>
      </c>
      <c r="D438" s="94" t="s">
        <v>238</v>
      </c>
      <c r="E438" s="99">
        <f>E439</f>
        <v>90142</v>
      </c>
      <c r="F438" s="99">
        <f>F439</f>
        <v>90142</v>
      </c>
      <c r="G438" s="96">
        <f>F438/E438*100</f>
        <v>100</v>
      </c>
      <c r="H438" s="99">
        <f>H440+H441</f>
        <v>145022</v>
      </c>
      <c r="I438" s="99">
        <f>I440+I441</f>
        <v>129933</v>
      </c>
      <c r="J438" s="99">
        <f>I438/H438*100</f>
        <v>89.59537173670202</v>
      </c>
    </row>
    <row r="439" spans="1:10" ht="30">
      <c r="A439" s="38"/>
      <c r="B439" s="37"/>
      <c r="C439" s="38">
        <v>2030</v>
      </c>
      <c r="D439" s="85" t="s">
        <v>212</v>
      </c>
      <c r="E439" s="67">
        <v>90142</v>
      </c>
      <c r="F439" s="67">
        <v>90142</v>
      </c>
      <c r="G439" s="59">
        <f>F439/E439*100</f>
        <v>100</v>
      </c>
      <c r="H439" s="67"/>
      <c r="I439" s="67"/>
      <c r="J439" s="70"/>
    </row>
    <row r="440" spans="1:10" ht="15">
      <c r="A440" s="38"/>
      <c r="B440" s="37"/>
      <c r="C440" s="38">
        <v>3110</v>
      </c>
      <c r="D440" s="85" t="s">
        <v>46</v>
      </c>
      <c r="E440" s="143"/>
      <c r="F440" s="145"/>
      <c r="G440" s="156"/>
      <c r="H440" s="67">
        <v>133566.01</v>
      </c>
      <c r="I440" s="67">
        <v>118477.01</v>
      </c>
      <c r="J440" s="67">
        <f>I440/H440*100</f>
        <v>88.70296417479267</v>
      </c>
    </row>
    <row r="441" spans="1:10" ht="33" customHeight="1">
      <c r="A441" s="38"/>
      <c r="B441" s="37"/>
      <c r="C441" s="38">
        <v>3119</v>
      </c>
      <c r="D441" s="85" t="s">
        <v>278</v>
      </c>
      <c r="E441" s="143"/>
      <c r="F441" s="145"/>
      <c r="G441" s="156"/>
      <c r="H441" s="67">
        <v>11455.99</v>
      </c>
      <c r="I441" s="67">
        <v>11455.99</v>
      </c>
      <c r="J441" s="67">
        <f>I441/H441*100</f>
        <v>100</v>
      </c>
    </row>
    <row r="442" spans="1:10" ht="33" customHeight="1">
      <c r="A442" s="92"/>
      <c r="B442" s="93">
        <v>85215</v>
      </c>
      <c r="C442" s="92" t="s">
        <v>35</v>
      </c>
      <c r="D442" s="94" t="s">
        <v>239</v>
      </c>
      <c r="E442" s="99">
        <v>0</v>
      </c>
      <c r="F442" s="99">
        <v>0</v>
      </c>
      <c r="G442" s="96">
        <v>0</v>
      </c>
      <c r="H442" s="99">
        <f>H443</f>
        <v>43200</v>
      </c>
      <c r="I442" s="99">
        <f>I443</f>
        <v>42828.65</v>
      </c>
      <c r="J442" s="99">
        <f>I442/H442*100</f>
        <v>99.14039351851852</v>
      </c>
    </row>
    <row r="443" spans="1:10" ht="18.75" customHeight="1">
      <c r="A443" s="38"/>
      <c r="B443" s="37"/>
      <c r="C443" s="38">
        <v>3110</v>
      </c>
      <c r="D443" s="85" t="s">
        <v>46</v>
      </c>
      <c r="E443" s="143"/>
      <c r="F443" s="145"/>
      <c r="G443" s="156"/>
      <c r="H443" s="67">
        <v>43200</v>
      </c>
      <c r="I443" s="67">
        <v>42828.65</v>
      </c>
      <c r="J443" s="67">
        <f>I443/H443*100</f>
        <v>99.14039351851852</v>
      </c>
    </row>
    <row r="444" spans="1:10" s="117" customFormat="1" ht="18.75" customHeight="1">
      <c r="A444" s="92"/>
      <c r="B444" s="93">
        <v>85216</v>
      </c>
      <c r="C444" s="92"/>
      <c r="D444" s="94" t="s">
        <v>301</v>
      </c>
      <c r="E444" s="99">
        <f>E445</f>
        <v>142435</v>
      </c>
      <c r="F444" s="99">
        <f>F445</f>
        <v>142434.71</v>
      </c>
      <c r="G444" s="96">
        <v>100</v>
      </c>
      <c r="H444" s="99">
        <f>H446</f>
        <v>142435</v>
      </c>
      <c r="I444" s="99">
        <f>I446</f>
        <v>142434.71</v>
      </c>
      <c r="J444" s="99">
        <f>I444/H444*100</f>
        <v>99.99979639835715</v>
      </c>
    </row>
    <row r="445" spans="1:10" s="117" customFormat="1" ht="18.75" customHeight="1">
      <c r="A445" s="38"/>
      <c r="B445" s="37"/>
      <c r="C445" s="38">
        <v>2030</v>
      </c>
      <c r="D445" s="85" t="s">
        <v>212</v>
      </c>
      <c r="E445" s="67">
        <v>142435</v>
      </c>
      <c r="F445" s="67">
        <v>142434.71</v>
      </c>
      <c r="G445" s="59">
        <f>F445/E445*100</f>
        <v>99.99979639835715</v>
      </c>
      <c r="H445" s="67"/>
      <c r="I445" s="67"/>
      <c r="J445" s="67"/>
    </row>
    <row r="446" spans="1:10" ht="18.75" customHeight="1">
      <c r="A446" s="38"/>
      <c r="B446" s="37"/>
      <c r="C446" s="38">
        <v>3110</v>
      </c>
      <c r="D446" s="85" t="s">
        <v>46</v>
      </c>
      <c r="E446" s="143"/>
      <c r="F446" s="145"/>
      <c r="G446" s="156"/>
      <c r="H446" s="67">
        <v>142435</v>
      </c>
      <c r="I446" s="67">
        <v>142434.71</v>
      </c>
      <c r="J446" s="67">
        <v>100</v>
      </c>
    </row>
    <row r="447" spans="1:10" ht="15">
      <c r="A447" s="92"/>
      <c r="B447" s="93">
        <v>85219</v>
      </c>
      <c r="C447" s="92" t="s">
        <v>35</v>
      </c>
      <c r="D447" s="94" t="s">
        <v>240</v>
      </c>
      <c r="E447" s="99">
        <f>E448+E449</f>
        <v>100590</v>
      </c>
      <c r="F447" s="99">
        <f>F449+F448</f>
        <v>100590</v>
      </c>
      <c r="G447" s="96">
        <f>F447/E447*100</f>
        <v>100</v>
      </c>
      <c r="H447" s="99">
        <f>SUM(H450:H465)</f>
        <v>287854</v>
      </c>
      <c r="I447" s="99">
        <f>SUM(I450:I465)</f>
        <v>263132.42000000004</v>
      </c>
      <c r="J447" s="99">
        <f>I447/H447*100</f>
        <v>91.41176429717845</v>
      </c>
    </row>
    <row r="448" spans="1:10" ht="33" customHeight="1">
      <c r="A448" s="38"/>
      <c r="B448" s="37"/>
      <c r="C448" s="38">
        <v>2010</v>
      </c>
      <c r="D448" s="85" t="s">
        <v>235</v>
      </c>
      <c r="E448" s="67">
        <v>10158</v>
      </c>
      <c r="F448" s="67">
        <v>10158</v>
      </c>
      <c r="G448" s="59">
        <f>F448/E448*100</f>
        <v>100</v>
      </c>
      <c r="H448" s="143"/>
      <c r="I448" s="143"/>
      <c r="J448" s="143"/>
    </row>
    <row r="449" spans="1:10" ht="36.75" customHeight="1">
      <c r="A449" s="38"/>
      <c r="B449" s="37"/>
      <c r="C449" s="38">
        <v>2030</v>
      </c>
      <c r="D449" s="85" t="s">
        <v>212</v>
      </c>
      <c r="E449" s="67">
        <v>90432</v>
      </c>
      <c r="F449" s="67">
        <v>90432</v>
      </c>
      <c r="G449" s="65">
        <f>F449/E449*100</f>
        <v>100</v>
      </c>
      <c r="H449" s="143"/>
      <c r="I449" s="143"/>
      <c r="J449" s="133"/>
    </row>
    <row r="450" spans="1:10" ht="22.5" customHeight="1">
      <c r="A450" s="38"/>
      <c r="B450" s="37"/>
      <c r="C450" s="38">
        <v>3110</v>
      </c>
      <c r="D450" s="85" t="s">
        <v>46</v>
      </c>
      <c r="E450" s="67"/>
      <c r="F450" s="67"/>
      <c r="G450" s="59"/>
      <c r="H450" s="67">
        <v>10006.45</v>
      </c>
      <c r="I450" s="67">
        <v>10006.45</v>
      </c>
      <c r="J450" s="67">
        <f>I450/H450*100</f>
        <v>100</v>
      </c>
    </row>
    <row r="451" spans="1:10" ht="15">
      <c r="A451" s="38"/>
      <c r="B451" s="37"/>
      <c r="C451" s="38">
        <v>4010</v>
      </c>
      <c r="D451" s="85" t="s">
        <v>42</v>
      </c>
      <c r="E451" s="143"/>
      <c r="F451" s="145"/>
      <c r="G451" s="134"/>
      <c r="H451" s="67">
        <v>198432</v>
      </c>
      <c r="I451" s="67">
        <v>176751.16</v>
      </c>
      <c r="J451" s="67">
        <f aca="true" t="shared" si="14" ref="J451:J463">I451/H451*100</f>
        <v>89.07391952910821</v>
      </c>
    </row>
    <row r="452" spans="1:10" ht="15">
      <c r="A452" s="38"/>
      <c r="B452" s="37"/>
      <c r="C452" s="38">
        <v>4040</v>
      </c>
      <c r="D452" s="85" t="s">
        <v>24</v>
      </c>
      <c r="E452" s="143"/>
      <c r="F452" s="145"/>
      <c r="G452" s="134"/>
      <c r="H452" s="67">
        <v>18265</v>
      </c>
      <c r="I452" s="67">
        <v>17521.18</v>
      </c>
      <c r="J452" s="67">
        <f t="shared" si="14"/>
        <v>95.92762113331509</v>
      </c>
    </row>
    <row r="453" spans="1:10" ht="15">
      <c r="A453" s="38"/>
      <c r="B453" s="37"/>
      <c r="C453" s="38">
        <v>4110</v>
      </c>
      <c r="D453" s="85" t="s">
        <v>25</v>
      </c>
      <c r="E453" s="143"/>
      <c r="F453" s="145"/>
      <c r="G453" s="134"/>
      <c r="H453" s="67">
        <v>31960</v>
      </c>
      <c r="I453" s="67">
        <v>31624.44</v>
      </c>
      <c r="J453" s="67">
        <f t="shared" si="14"/>
        <v>98.95006257822277</v>
      </c>
    </row>
    <row r="454" spans="1:10" ht="15">
      <c r="A454" s="38"/>
      <c r="B454" s="38"/>
      <c r="C454" s="38">
        <v>4120</v>
      </c>
      <c r="D454" s="85" t="s">
        <v>22</v>
      </c>
      <c r="E454" s="143"/>
      <c r="F454" s="145"/>
      <c r="G454" s="147"/>
      <c r="H454" s="67">
        <v>5090</v>
      </c>
      <c r="I454" s="67">
        <v>3882.67</v>
      </c>
      <c r="J454" s="67">
        <f t="shared" si="14"/>
        <v>76.28035363457761</v>
      </c>
    </row>
    <row r="455" spans="1:10" ht="15">
      <c r="A455" s="38"/>
      <c r="B455" s="37"/>
      <c r="C455" s="38">
        <v>4210</v>
      </c>
      <c r="D455" s="85" t="s">
        <v>10</v>
      </c>
      <c r="E455" s="143"/>
      <c r="F455" s="145"/>
      <c r="G455" s="134"/>
      <c r="H455" s="67">
        <v>4880.89</v>
      </c>
      <c r="I455" s="67">
        <v>4723.6</v>
      </c>
      <c r="J455" s="67">
        <f t="shared" si="14"/>
        <v>96.77743198474049</v>
      </c>
    </row>
    <row r="456" spans="1:10" ht="15">
      <c r="A456" s="38"/>
      <c r="B456" s="37"/>
      <c r="C456" s="38">
        <v>4280</v>
      </c>
      <c r="D456" s="85" t="s">
        <v>133</v>
      </c>
      <c r="E456" s="143"/>
      <c r="F456" s="145"/>
      <c r="G456" s="134"/>
      <c r="H456" s="67">
        <v>250</v>
      </c>
      <c r="I456" s="67">
        <v>60</v>
      </c>
      <c r="J456" s="67">
        <f t="shared" si="14"/>
        <v>24</v>
      </c>
    </row>
    <row r="457" spans="1:10" ht="15">
      <c r="A457" s="38"/>
      <c r="B457" s="38"/>
      <c r="C457" s="38">
        <v>4300</v>
      </c>
      <c r="D457" s="85" t="s">
        <v>8</v>
      </c>
      <c r="E457" s="143"/>
      <c r="F457" s="145"/>
      <c r="G457" s="147"/>
      <c r="H457" s="67">
        <v>3000</v>
      </c>
      <c r="I457" s="67">
        <v>2877</v>
      </c>
      <c r="J457" s="67">
        <f t="shared" si="14"/>
        <v>95.89999999999999</v>
      </c>
    </row>
    <row r="458" spans="1:10" ht="30">
      <c r="A458" s="79"/>
      <c r="B458" s="79"/>
      <c r="C458" s="79">
        <v>4360</v>
      </c>
      <c r="D458" s="82" t="s">
        <v>241</v>
      </c>
      <c r="E458" s="154"/>
      <c r="F458" s="159"/>
      <c r="G458" s="160"/>
      <c r="H458" s="103">
        <v>2100</v>
      </c>
      <c r="I458" s="103">
        <v>1987.37</v>
      </c>
      <c r="J458" s="67">
        <f t="shared" si="14"/>
        <v>94.63666666666666</v>
      </c>
    </row>
    <row r="459" spans="1:10" ht="30">
      <c r="A459" s="79"/>
      <c r="B459" s="79"/>
      <c r="C459" s="79">
        <v>4370</v>
      </c>
      <c r="D459" s="82" t="s">
        <v>224</v>
      </c>
      <c r="E459" s="154"/>
      <c r="F459" s="159"/>
      <c r="G459" s="160"/>
      <c r="H459" s="103">
        <v>1200</v>
      </c>
      <c r="I459" s="103">
        <v>1188.63</v>
      </c>
      <c r="J459" s="67">
        <f t="shared" si="14"/>
        <v>99.05250000000001</v>
      </c>
    </row>
    <row r="460" spans="1:10" ht="15">
      <c r="A460" s="38"/>
      <c r="B460" s="37"/>
      <c r="C460" s="38">
        <v>4410</v>
      </c>
      <c r="D460" s="85" t="s">
        <v>26</v>
      </c>
      <c r="E460" s="143"/>
      <c r="F460" s="145"/>
      <c r="G460" s="147"/>
      <c r="H460" s="67">
        <v>4475</v>
      </c>
      <c r="I460" s="67">
        <v>4341.3</v>
      </c>
      <c r="J460" s="67">
        <f t="shared" si="14"/>
        <v>97.01229050279329</v>
      </c>
    </row>
    <row r="461" spans="1:10" ht="15">
      <c r="A461" s="38"/>
      <c r="B461" s="37"/>
      <c r="C461" s="38">
        <v>4430</v>
      </c>
      <c r="D461" s="85" t="s">
        <v>15</v>
      </c>
      <c r="E461" s="143"/>
      <c r="F461" s="145"/>
      <c r="G461" s="134"/>
      <c r="H461" s="67">
        <v>300</v>
      </c>
      <c r="I461" s="67">
        <v>293.96</v>
      </c>
      <c r="J461" s="67">
        <f t="shared" si="14"/>
        <v>97.98666666666665</v>
      </c>
    </row>
    <row r="462" spans="1:10" ht="15">
      <c r="A462" s="38"/>
      <c r="B462" s="37"/>
      <c r="C462" s="38">
        <v>4440</v>
      </c>
      <c r="D462" s="85" t="s">
        <v>76</v>
      </c>
      <c r="E462" s="143"/>
      <c r="F462" s="145"/>
      <c r="G462" s="134"/>
      <c r="H462" s="67">
        <v>5469.66</v>
      </c>
      <c r="I462" s="67">
        <v>5469.66</v>
      </c>
      <c r="J462" s="67">
        <f t="shared" si="14"/>
        <v>100</v>
      </c>
    </row>
    <row r="463" spans="1:10" ht="30">
      <c r="A463" s="38"/>
      <c r="B463" s="38"/>
      <c r="C463" s="38">
        <v>4700</v>
      </c>
      <c r="D463" s="85" t="s">
        <v>154</v>
      </c>
      <c r="E463" s="143"/>
      <c r="F463" s="145"/>
      <c r="G463" s="147"/>
      <c r="H463" s="67">
        <v>2425</v>
      </c>
      <c r="I463" s="67">
        <v>2405</v>
      </c>
      <c r="J463" s="67">
        <f t="shared" si="14"/>
        <v>99.17525773195877</v>
      </c>
    </row>
    <row r="464" spans="1:10" ht="30">
      <c r="A464" s="38"/>
      <c r="B464" s="38"/>
      <c r="C464" s="38">
        <v>4740</v>
      </c>
      <c r="D464" s="85" t="s">
        <v>155</v>
      </c>
      <c r="E464" s="143"/>
      <c r="F464" s="145"/>
      <c r="G464" s="147"/>
      <c r="H464" s="67">
        <v>0</v>
      </c>
      <c r="I464" s="67">
        <v>0</v>
      </c>
      <c r="J464" s="67">
        <v>0</v>
      </c>
    </row>
    <row r="465" spans="1:10" ht="30">
      <c r="A465" s="38"/>
      <c r="B465" s="37"/>
      <c r="C465" s="38">
        <v>4750</v>
      </c>
      <c r="D465" s="85" t="s">
        <v>215</v>
      </c>
      <c r="E465" s="143"/>
      <c r="F465" s="145"/>
      <c r="G465" s="134"/>
      <c r="H465" s="67">
        <v>0</v>
      </c>
      <c r="I465" s="67">
        <v>0</v>
      </c>
      <c r="J465" s="67">
        <v>0</v>
      </c>
    </row>
    <row r="466" spans="1:10" ht="30">
      <c r="A466" s="92"/>
      <c r="B466" s="92">
        <v>85228</v>
      </c>
      <c r="C466" s="92" t="s">
        <v>35</v>
      </c>
      <c r="D466" s="94" t="s">
        <v>242</v>
      </c>
      <c r="E466" s="138"/>
      <c r="F466" s="138"/>
      <c r="G466" s="139"/>
      <c r="H466" s="99">
        <f>H467</f>
        <v>15000</v>
      </c>
      <c r="I466" s="99">
        <f>I467</f>
        <v>8371.4</v>
      </c>
      <c r="J466" s="99">
        <v>55.81</v>
      </c>
    </row>
    <row r="467" spans="1:10" ht="15">
      <c r="A467" s="38"/>
      <c r="B467" s="37"/>
      <c r="C467" s="56">
        <v>4300</v>
      </c>
      <c r="D467" s="83" t="s">
        <v>8</v>
      </c>
      <c r="E467" s="161"/>
      <c r="F467" s="162"/>
      <c r="G467" s="169"/>
      <c r="H467" s="75">
        <v>15000</v>
      </c>
      <c r="I467" s="75">
        <v>8371.4</v>
      </c>
      <c r="J467" s="67">
        <v>55.81</v>
      </c>
    </row>
    <row r="468" spans="1:10" ht="15">
      <c r="A468" s="92"/>
      <c r="B468" s="93">
        <v>85295</v>
      </c>
      <c r="C468" s="92" t="s">
        <v>35</v>
      </c>
      <c r="D468" s="94" t="s">
        <v>17</v>
      </c>
      <c r="E468" s="99">
        <f>E470+E471+E469</f>
        <v>81300</v>
      </c>
      <c r="F468" s="99">
        <f>F470+F471+F469</f>
        <v>81300</v>
      </c>
      <c r="G468" s="96">
        <f>F468/E468*100</f>
        <v>100</v>
      </c>
      <c r="H468" s="99">
        <f>SUM(H472:H475)</f>
        <v>170300</v>
      </c>
      <c r="I468" s="99">
        <f>SUM(I472:I475)</f>
        <v>156618.21</v>
      </c>
      <c r="J468" s="99">
        <f>I468/H468*100</f>
        <v>91.96606576629478</v>
      </c>
    </row>
    <row r="469" spans="1:10" s="189" customFormat="1" ht="15">
      <c r="A469" s="38"/>
      <c r="B469" s="37"/>
      <c r="C469" s="38">
        <v>2010</v>
      </c>
      <c r="D469" s="85" t="s">
        <v>364</v>
      </c>
      <c r="E469" s="67">
        <v>11300</v>
      </c>
      <c r="F469" s="67">
        <v>11300</v>
      </c>
      <c r="G469" s="59">
        <v>100</v>
      </c>
      <c r="H469" s="67"/>
      <c r="I469" s="67"/>
      <c r="J469" s="67"/>
    </row>
    <row r="470" spans="1:10" ht="30">
      <c r="A470" s="38"/>
      <c r="B470" s="37"/>
      <c r="C470" s="38">
        <v>2030</v>
      </c>
      <c r="D470" s="85" t="s">
        <v>212</v>
      </c>
      <c r="E470" s="67">
        <v>70000</v>
      </c>
      <c r="F470" s="67">
        <v>70000</v>
      </c>
      <c r="G470" s="59">
        <f>F470/E470*100</f>
        <v>100</v>
      </c>
      <c r="H470" s="67"/>
      <c r="I470" s="67"/>
      <c r="J470" s="70"/>
    </row>
    <row r="471" spans="1:10" ht="30">
      <c r="A471" s="38"/>
      <c r="B471" s="37"/>
      <c r="C471" s="38">
        <v>2700</v>
      </c>
      <c r="D471" s="85" t="s">
        <v>109</v>
      </c>
      <c r="E471" s="67"/>
      <c r="F471" s="67"/>
      <c r="G471" s="65"/>
      <c r="H471" s="67"/>
      <c r="I471" s="67"/>
      <c r="J471" s="70"/>
    </row>
    <row r="472" spans="1:10" ht="15">
      <c r="A472" s="38"/>
      <c r="B472" s="37"/>
      <c r="C472" s="38">
        <v>3110</v>
      </c>
      <c r="D472" s="85" t="s">
        <v>243</v>
      </c>
      <c r="E472" s="143"/>
      <c r="F472" s="145"/>
      <c r="G472" s="134"/>
      <c r="H472" s="67">
        <v>52300</v>
      </c>
      <c r="I472" s="67">
        <v>45531.2</v>
      </c>
      <c r="J472" s="67">
        <f aca="true" t="shared" si="15" ref="J472:J477">I472/H472*100</f>
        <v>87.05774378585085</v>
      </c>
    </row>
    <row r="473" spans="1:10" ht="15">
      <c r="A473" s="38"/>
      <c r="B473" s="37"/>
      <c r="C473" s="38">
        <v>4210</v>
      </c>
      <c r="D473" s="85" t="s">
        <v>131</v>
      </c>
      <c r="E473" s="143"/>
      <c r="F473" s="145"/>
      <c r="G473" s="134"/>
      <c r="H473" s="67">
        <v>5000</v>
      </c>
      <c r="I473" s="67">
        <v>4944</v>
      </c>
      <c r="J473" s="67">
        <f t="shared" si="15"/>
        <v>98.88</v>
      </c>
    </row>
    <row r="474" spans="1:10" ht="20.25" customHeight="1">
      <c r="A474" s="38"/>
      <c r="B474" s="37"/>
      <c r="C474" s="38">
        <v>4220</v>
      </c>
      <c r="D474" s="85" t="s">
        <v>230</v>
      </c>
      <c r="E474" s="143"/>
      <c r="F474" s="145"/>
      <c r="G474" s="134"/>
      <c r="H474" s="67">
        <v>8000</v>
      </c>
      <c r="I474" s="67">
        <v>6908.99</v>
      </c>
      <c r="J474" s="67">
        <f t="shared" si="15"/>
        <v>86.362375</v>
      </c>
    </row>
    <row r="475" spans="1:10" ht="15">
      <c r="A475" s="38"/>
      <c r="B475" s="37"/>
      <c r="C475" s="38">
        <v>4300</v>
      </c>
      <c r="D475" s="85" t="s">
        <v>142</v>
      </c>
      <c r="E475" s="143"/>
      <c r="F475" s="145"/>
      <c r="G475" s="134"/>
      <c r="H475" s="67">
        <v>105000</v>
      </c>
      <c r="I475" s="67">
        <v>99234.02</v>
      </c>
      <c r="J475" s="67">
        <f t="shared" si="15"/>
        <v>94.50859047619048</v>
      </c>
    </row>
    <row r="476" spans="1:10" ht="28.5">
      <c r="A476" s="39">
        <v>853</v>
      </c>
      <c r="B476" s="68"/>
      <c r="C476" s="39" t="s">
        <v>35</v>
      </c>
      <c r="D476" s="105" t="s">
        <v>244</v>
      </c>
      <c r="E476" s="70">
        <f>E477</f>
        <v>163452.71000000002</v>
      </c>
      <c r="F476" s="70">
        <f>F477</f>
        <v>160077.88999999998</v>
      </c>
      <c r="G476" s="44">
        <f>G477</f>
        <v>97.93529272166853</v>
      </c>
      <c r="H476" s="70">
        <f>H477</f>
        <v>163452.70999999996</v>
      </c>
      <c r="I476" s="70">
        <f>I477</f>
        <v>160077.88999999998</v>
      </c>
      <c r="J476" s="70">
        <f t="shared" si="15"/>
        <v>97.93529272166856</v>
      </c>
    </row>
    <row r="477" spans="1:10" ht="15">
      <c r="A477" s="92"/>
      <c r="B477" s="93">
        <v>85395</v>
      </c>
      <c r="C477" s="92" t="s">
        <v>35</v>
      </c>
      <c r="D477" s="94" t="s">
        <v>167</v>
      </c>
      <c r="E477" s="99">
        <f>E478+E479</f>
        <v>163452.71000000002</v>
      </c>
      <c r="F477" s="99">
        <f>F478+F479</f>
        <v>160077.88999999998</v>
      </c>
      <c r="G477" s="100">
        <f>F477/E477*100</f>
        <v>97.93529272166853</v>
      </c>
      <c r="H477" s="99">
        <f>SUM(H480:H490)</f>
        <v>163452.70999999996</v>
      </c>
      <c r="I477" s="99">
        <f>SUM(I480:I490)</f>
        <v>160077.88999999998</v>
      </c>
      <c r="J477" s="99">
        <f t="shared" si="15"/>
        <v>97.93529272166856</v>
      </c>
    </row>
    <row r="478" spans="1:10" ht="30">
      <c r="A478" s="38"/>
      <c r="B478" s="37"/>
      <c r="C478" s="38">
        <v>2007</v>
      </c>
      <c r="D478" s="85" t="s">
        <v>302</v>
      </c>
      <c r="E478" s="67">
        <v>148672.39</v>
      </c>
      <c r="F478" s="67">
        <v>145469.93</v>
      </c>
      <c r="G478" s="59">
        <f>F478/E478*100</f>
        <v>97.84596184940591</v>
      </c>
      <c r="H478" s="143"/>
      <c r="I478" s="143"/>
      <c r="J478" s="143"/>
    </row>
    <row r="479" spans="1:10" ht="30">
      <c r="A479" s="38"/>
      <c r="B479" s="37"/>
      <c r="C479" s="38">
        <v>2009</v>
      </c>
      <c r="D479" s="85" t="s">
        <v>303</v>
      </c>
      <c r="E479" s="67">
        <v>14780.32</v>
      </c>
      <c r="F479" s="67">
        <v>14607.96</v>
      </c>
      <c r="G479" s="59">
        <f>F479/E479*100</f>
        <v>98.83385474739383</v>
      </c>
      <c r="H479" s="143"/>
      <c r="I479" s="143"/>
      <c r="J479" s="143"/>
    </row>
    <row r="480" spans="1:10" ht="30">
      <c r="A480" s="38"/>
      <c r="B480" s="37"/>
      <c r="C480" s="38">
        <v>4017</v>
      </c>
      <c r="D480" s="85" t="s">
        <v>245</v>
      </c>
      <c r="E480" s="143"/>
      <c r="F480" s="145"/>
      <c r="G480" s="134"/>
      <c r="H480" s="67">
        <v>44847.32</v>
      </c>
      <c r="I480" s="67">
        <v>44847.32</v>
      </c>
      <c r="J480" s="67">
        <f aca="true" t="shared" si="16" ref="J480:J489">I480/H480*100</f>
        <v>100</v>
      </c>
    </row>
    <row r="481" spans="1:10" ht="30">
      <c r="A481" s="38"/>
      <c r="B481" s="37"/>
      <c r="C481" s="38">
        <v>4117</v>
      </c>
      <c r="D481" s="85" t="s">
        <v>246</v>
      </c>
      <c r="E481" s="143"/>
      <c r="F481" s="145"/>
      <c r="G481" s="134"/>
      <c r="H481" s="67">
        <v>7628.91</v>
      </c>
      <c r="I481" s="67">
        <v>7628.91</v>
      </c>
      <c r="J481" s="67">
        <f t="shared" si="16"/>
        <v>100</v>
      </c>
    </row>
    <row r="482" spans="1:10" ht="30">
      <c r="A482" s="38"/>
      <c r="B482" s="37"/>
      <c r="C482" s="38">
        <v>4127</v>
      </c>
      <c r="D482" s="85" t="s">
        <v>247</v>
      </c>
      <c r="E482" s="143"/>
      <c r="F482" s="145"/>
      <c r="G482" s="134"/>
      <c r="H482" s="67">
        <v>1038.63</v>
      </c>
      <c r="I482" s="67">
        <v>1038.63</v>
      </c>
      <c r="J482" s="67">
        <f t="shared" si="16"/>
        <v>100</v>
      </c>
    </row>
    <row r="483" spans="1:10" ht="22.5" customHeight="1">
      <c r="A483" s="38"/>
      <c r="B483" s="37"/>
      <c r="C483" s="38">
        <v>4177</v>
      </c>
      <c r="D483" s="85" t="s">
        <v>220</v>
      </c>
      <c r="E483" s="143"/>
      <c r="F483" s="145"/>
      <c r="G483" s="134"/>
      <c r="H483" s="67">
        <v>900</v>
      </c>
      <c r="I483" s="67">
        <v>900</v>
      </c>
      <c r="J483" s="67">
        <v>100</v>
      </c>
    </row>
    <row r="484" spans="1:10" ht="22.5" customHeight="1">
      <c r="A484" s="38"/>
      <c r="B484" s="37"/>
      <c r="C484" s="38">
        <v>4179</v>
      </c>
      <c r="D484" s="85"/>
      <c r="E484" s="143"/>
      <c r="F484" s="145"/>
      <c r="G484" s="134"/>
      <c r="H484" s="67">
        <v>0</v>
      </c>
      <c r="I484" s="67">
        <v>0</v>
      </c>
      <c r="J484" s="67">
        <v>0</v>
      </c>
    </row>
    <row r="485" spans="1:10" ht="30">
      <c r="A485" s="38"/>
      <c r="B485" s="37"/>
      <c r="C485" s="38">
        <v>4217</v>
      </c>
      <c r="D485" s="85" t="s">
        <v>248</v>
      </c>
      <c r="E485" s="143"/>
      <c r="F485" s="145"/>
      <c r="G485" s="134"/>
      <c r="H485" s="67">
        <v>4333.22</v>
      </c>
      <c r="I485" s="67">
        <v>2407.39</v>
      </c>
      <c r="J485" s="67">
        <f t="shared" si="16"/>
        <v>55.55660686510262</v>
      </c>
    </row>
    <row r="486" spans="1:10" ht="15">
      <c r="A486" s="38"/>
      <c r="B486" s="37"/>
      <c r="C486" s="38">
        <v>4247</v>
      </c>
      <c r="D486" s="85" t="s">
        <v>221</v>
      </c>
      <c r="E486" s="143"/>
      <c r="F486" s="145"/>
      <c r="G486" s="134"/>
      <c r="H486" s="67">
        <v>55939.09</v>
      </c>
      <c r="I486" s="67">
        <v>54962.46</v>
      </c>
      <c r="J486" s="67">
        <v>98.25</v>
      </c>
    </row>
    <row r="487" spans="1:10" ht="15">
      <c r="A487" s="38"/>
      <c r="B487" s="37"/>
      <c r="C487" s="38">
        <v>4249</v>
      </c>
      <c r="D487" s="85" t="s">
        <v>221</v>
      </c>
      <c r="E487" s="143"/>
      <c r="F487" s="145"/>
      <c r="G487" s="134"/>
      <c r="H487" s="67">
        <v>9871.61</v>
      </c>
      <c r="I487" s="67">
        <v>9699.25</v>
      </c>
      <c r="J487" s="67">
        <v>98.25</v>
      </c>
    </row>
    <row r="488" spans="1:10" ht="30">
      <c r="A488" s="38"/>
      <c r="B488" s="37"/>
      <c r="C488" s="38">
        <v>4307</v>
      </c>
      <c r="D488" s="85" t="s">
        <v>249</v>
      </c>
      <c r="E488" s="143"/>
      <c r="F488" s="145"/>
      <c r="G488" s="134"/>
      <c r="H488" s="67">
        <v>32891.29</v>
      </c>
      <c r="I488" s="67">
        <v>32591.29</v>
      </c>
      <c r="J488" s="67">
        <f t="shared" si="16"/>
        <v>99.08790442697747</v>
      </c>
    </row>
    <row r="489" spans="1:10" ht="30">
      <c r="A489" s="38"/>
      <c r="B489" s="37"/>
      <c r="C489" s="38">
        <v>4309</v>
      </c>
      <c r="D489" s="85" t="s">
        <v>250</v>
      </c>
      <c r="E489" s="143"/>
      <c r="F489" s="145"/>
      <c r="G489" s="134"/>
      <c r="H489" s="67">
        <v>4908.71</v>
      </c>
      <c r="I489" s="67">
        <v>4908.71</v>
      </c>
      <c r="J489" s="67">
        <f t="shared" si="16"/>
        <v>100</v>
      </c>
    </row>
    <row r="490" spans="1:10" ht="30">
      <c r="A490" s="38"/>
      <c r="B490" s="37"/>
      <c r="C490" s="38">
        <v>4447</v>
      </c>
      <c r="D490" s="85" t="s">
        <v>251</v>
      </c>
      <c r="E490" s="143"/>
      <c r="F490" s="145"/>
      <c r="G490" s="134"/>
      <c r="H490" s="67">
        <v>1093.93</v>
      </c>
      <c r="I490" s="67">
        <v>1093.93</v>
      </c>
      <c r="J490" s="67">
        <v>100</v>
      </c>
    </row>
    <row r="491" spans="1:10" ht="24" customHeight="1">
      <c r="A491" s="39">
        <v>854</v>
      </c>
      <c r="B491" s="68"/>
      <c r="C491" s="39" t="s">
        <v>35</v>
      </c>
      <c r="D491" s="105" t="s">
        <v>73</v>
      </c>
      <c r="E491" s="70">
        <f>E492+E500</f>
        <v>55943</v>
      </c>
      <c r="F491" s="70">
        <f>F500</f>
        <v>55575</v>
      </c>
      <c r="G491" s="45">
        <f>F491/E491*100</f>
        <v>99.34218758379065</v>
      </c>
      <c r="H491" s="70">
        <f>H492+H500</f>
        <v>315727.75</v>
      </c>
      <c r="I491" s="70">
        <f>I492+I500</f>
        <v>310280.63</v>
      </c>
      <c r="J491" s="70">
        <f>I491/H491*100</f>
        <v>98.27474145050601</v>
      </c>
    </row>
    <row r="492" spans="1:10" ht="24.75" customHeight="1">
      <c r="A492" s="92"/>
      <c r="B492" s="93">
        <v>85401</v>
      </c>
      <c r="C492" s="92" t="s">
        <v>35</v>
      </c>
      <c r="D492" s="94" t="s">
        <v>252</v>
      </c>
      <c r="E492" s="138"/>
      <c r="F492" s="138"/>
      <c r="G492" s="165"/>
      <c r="H492" s="99">
        <f>SUM(H493:H499)</f>
        <v>234415</v>
      </c>
      <c r="I492" s="99">
        <f>SUM(I493:I499)</f>
        <v>230013.63</v>
      </c>
      <c r="J492" s="99">
        <f aca="true" t="shared" si="17" ref="J492:J498">I492/H492*100</f>
        <v>98.12240257662692</v>
      </c>
    </row>
    <row r="493" spans="1:10" ht="21" customHeight="1">
      <c r="A493" s="38"/>
      <c r="B493" s="37"/>
      <c r="C493" s="38">
        <v>3020</v>
      </c>
      <c r="D493" s="85" t="s">
        <v>253</v>
      </c>
      <c r="E493" s="143"/>
      <c r="F493" s="143"/>
      <c r="G493" s="134"/>
      <c r="H493" s="67">
        <v>14211</v>
      </c>
      <c r="I493" s="67">
        <v>13850.64</v>
      </c>
      <c r="J493" s="67">
        <f>I493/H493*100</f>
        <v>97.46421785940468</v>
      </c>
    </row>
    <row r="494" spans="1:10" ht="20.25" customHeight="1">
      <c r="A494" s="38"/>
      <c r="B494" s="37"/>
      <c r="C494" s="38">
        <v>4010</v>
      </c>
      <c r="D494" s="85" t="s">
        <v>42</v>
      </c>
      <c r="E494" s="143"/>
      <c r="F494" s="143"/>
      <c r="G494" s="134"/>
      <c r="H494" s="67">
        <v>161076</v>
      </c>
      <c r="I494" s="67">
        <v>160268.29</v>
      </c>
      <c r="J494" s="67">
        <f t="shared" si="17"/>
        <v>99.49855347786138</v>
      </c>
    </row>
    <row r="495" spans="1:10" ht="15">
      <c r="A495" s="38"/>
      <c r="B495" s="37"/>
      <c r="C495" s="38">
        <v>4040</v>
      </c>
      <c r="D495" s="85" t="s">
        <v>24</v>
      </c>
      <c r="E495" s="143"/>
      <c r="F495" s="143"/>
      <c r="G495" s="134"/>
      <c r="H495" s="67">
        <v>12093</v>
      </c>
      <c r="I495" s="67">
        <v>11394.14</v>
      </c>
      <c r="J495" s="67">
        <f t="shared" si="17"/>
        <v>94.2209542710659</v>
      </c>
    </row>
    <row r="496" spans="1:10" ht="15">
      <c r="A496" s="38"/>
      <c r="B496" s="37"/>
      <c r="C496" s="38">
        <v>4110</v>
      </c>
      <c r="D496" s="85" t="s">
        <v>25</v>
      </c>
      <c r="E496" s="143"/>
      <c r="F496" s="143"/>
      <c r="G496" s="134"/>
      <c r="H496" s="67">
        <v>29867</v>
      </c>
      <c r="I496" s="67">
        <v>29116.28</v>
      </c>
      <c r="J496" s="67">
        <f t="shared" si="17"/>
        <v>97.48645662436802</v>
      </c>
    </row>
    <row r="497" spans="1:10" ht="15">
      <c r="A497" s="38"/>
      <c r="B497" s="38"/>
      <c r="C497" s="38">
        <v>4120</v>
      </c>
      <c r="D497" s="85" t="s">
        <v>22</v>
      </c>
      <c r="E497" s="143"/>
      <c r="F497" s="143"/>
      <c r="G497" s="147"/>
      <c r="H497" s="67">
        <v>4848</v>
      </c>
      <c r="I497" s="67">
        <v>3864.28</v>
      </c>
      <c r="J497" s="67">
        <f t="shared" si="17"/>
        <v>79.70874587458746</v>
      </c>
    </row>
    <row r="498" spans="1:10" ht="15">
      <c r="A498" s="38"/>
      <c r="B498" s="37"/>
      <c r="C498" s="38">
        <v>4210</v>
      </c>
      <c r="D498" s="85" t="s">
        <v>407</v>
      </c>
      <c r="E498" s="143"/>
      <c r="F498" s="143"/>
      <c r="G498" s="147"/>
      <c r="H498" s="67">
        <v>800</v>
      </c>
      <c r="I498" s="67">
        <v>0</v>
      </c>
      <c r="J498" s="67">
        <f t="shared" si="17"/>
        <v>0</v>
      </c>
    </row>
    <row r="499" spans="1:10" ht="15">
      <c r="A499" s="38"/>
      <c r="B499" s="37"/>
      <c r="C499" s="38">
        <v>4440</v>
      </c>
      <c r="D499" s="85" t="s">
        <v>27</v>
      </c>
      <c r="E499" s="143"/>
      <c r="F499" s="143"/>
      <c r="G499" s="147"/>
      <c r="H499" s="67">
        <v>11520</v>
      </c>
      <c r="I499" s="67">
        <v>11520</v>
      </c>
      <c r="J499" s="67">
        <f>I499/H499*100</f>
        <v>100</v>
      </c>
    </row>
    <row r="500" spans="1:10" ht="15">
      <c r="A500" s="92"/>
      <c r="B500" s="93">
        <v>85415</v>
      </c>
      <c r="C500" s="92" t="s">
        <v>35</v>
      </c>
      <c r="D500" s="94" t="s">
        <v>254</v>
      </c>
      <c r="E500" s="99">
        <f>E502</f>
        <v>55943</v>
      </c>
      <c r="F500" s="99">
        <f>F502</f>
        <v>55575</v>
      </c>
      <c r="G500" s="100">
        <f>F500/E500*100</f>
        <v>99.34218758379065</v>
      </c>
      <c r="H500" s="99">
        <f>H501+H502+H503+H504+H505</f>
        <v>81312.75</v>
      </c>
      <c r="I500" s="99">
        <f>I501+I503+I504+I505</f>
        <v>80267</v>
      </c>
      <c r="J500" s="99">
        <f>I500/H500*100</f>
        <v>98.71391632923496</v>
      </c>
    </row>
    <row r="501" spans="1:10" ht="15">
      <c r="A501" s="92"/>
      <c r="B501" s="37"/>
      <c r="C501" s="38">
        <v>2910</v>
      </c>
      <c r="D501" s="85" t="s">
        <v>408</v>
      </c>
      <c r="E501" s="67"/>
      <c r="F501" s="67"/>
      <c r="G501" s="59"/>
      <c r="H501" s="67">
        <v>0</v>
      </c>
      <c r="I501" s="67">
        <v>0</v>
      </c>
      <c r="J501" s="67">
        <v>0</v>
      </c>
    </row>
    <row r="502" spans="1:10" ht="30">
      <c r="A502" s="38"/>
      <c r="B502" s="37"/>
      <c r="C502" s="38">
        <v>2030</v>
      </c>
      <c r="D502" s="85" t="s">
        <v>212</v>
      </c>
      <c r="E502" s="67">
        <v>55943</v>
      </c>
      <c r="F502" s="67">
        <v>55575</v>
      </c>
      <c r="G502" s="59">
        <f>F502/E502*100</f>
        <v>99.34218758379065</v>
      </c>
      <c r="H502" s="67"/>
      <c r="I502" s="67"/>
      <c r="J502" s="67"/>
    </row>
    <row r="503" spans="1:10" ht="15">
      <c r="A503" s="38"/>
      <c r="B503" s="37"/>
      <c r="C503" s="38">
        <v>3240</v>
      </c>
      <c r="D503" s="85" t="s">
        <v>255</v>
      </c>
      <c r="E503" s="143"/>
      <c r="F503" s="145"/>
      <c r="G503" s="134"/>
      <c r="H503" s="67">
        <v>70412.75</v>
      </c>
      <c r="I503" s="67">
        <v>69367</v>
      </c>
      <c r="J503" s="67">
        <f>I503/H503*100</f>
        <v>98.51482863543889</v>
      </c>
    </row>
    <row r="504" spans="1:10" ht="15">
      <c r="A504" s="38"/>
      <c r="B504" s="37"/>
      <c r="C504" s="38">
        <v>3260</v>
      </c>
      <c r="D504" s="85" t="s">
        <v>256</v>
      </c>
      <c r="E504" s="143"/>
      <c r="F504" s="145"/>
      <c r="G504" s="134"/>
      <c r="H504" s="67">
        <v>10900</v>
      </c>
      <c r="I504" s="67">
        <v>10900</v>
      </c>
      <c r="J504" s="67">
        <f>I504/H504*100</f>
        <v>100</v>
      </c>
    </row>
    <row r="505" spans="1:10" ht="15">
      <c r="A505" s="38"/>
      <c r="B505" s="37"/>
      <c r="C505" s="38">
        <v>4580</v>
      </c>
      <c r="D505" s="85"/>
      <c r="E505" s="143"/>
      <c r="F505" s="145"/>
      <c r="G505" s="134"/>
      <c r="H505" s="67">
        <v>0</v>
      </c>
      <c r="I505" s="67">
        <v>0</v>
      </c>
      <c r="J505" s="67">
        <v>0</v>
      </c>
    </row>
    <row r="506" spans="1:10" ht="14.25">
      <c r="A506" s="39">
        <v>900</v>
      </c>
      <c r="B506" s="68"/>
      <c r="C506" s="39" t="s">
        <v>35</v>
      </c>
      <c r="D506" s="105" t="s">
        <v>257</v>
      </c>
      <c r="E506" s="70">
        <f>E521+E526</f>
        <v>20000</v>
      </c>
      <c r="F506" s="70">
        <f>F521+F526</f>
        <v>11932.09</v>
      </c>
      <c r="G506" s="44">
        <f>F506/E506*100</f>
        <v>59.66045</v>
      </c>
      <c r="H506" s="70">
        <f>H507+H512+H515+H521+H526</f>
        <v>331720</v>
      </c>
      <c r="I506" s="70">
        <f>I507+I512+I515+I521+I526</f>
        <v>258050.64</v>
      </c>
      <c r="J506" s="70">
        <f>I506/H506*100</f>
        <v>77.79170384661764</v>
      </c>
    </row>
    <row r="507" spans="1:10" ht="15">
      <c r="A507" s="92"/>
      <c r="B507" s="93">
        <v>90003</v>
      </c>
      <c r="C507" s="92"/>
      <c r="D507" s="94" t="s">
        <v>258</v>
      </c>
      <c r="E507" s="99"/>
      <c r="F507" s="99"/>
      <c r="G507" s="96"/>
      <c r="H507" s="99">
        <f>SUM(H508:H511)</f>
        <v>32200</v>
      </c>
      <c r="I507" s="99">
        <f>SUM(I508:I511)</f>
        <v>7735.62</v>
      </c>
      <c r="J507" s="99">
        <f>I507/H507*100</f>
        <v>24.023664596273292</v>
      </c>
    </row>
    <row r="508" spans="1:10" ht="15">
      <c r="A508" s="38"/>
      <c r="B508" s="37"/>
      <c r="C508" s="38">
        <v>4110</v>
      </c>
      <c r="D508" s="85" t="s">
        <v>129</v>
      </c>
      <c r="E508" s="67"/>
      <c r="F508" s="67"/>
      <c r="G508" s="59"/>
      <c r="H508" s="67">
        <v>2300</v>
      </c>
      <c r="I508" s="67">
        <v>0</v>
      </c>
      <c r="J508" s="67">
        <v>0</v>
      </c>
    </row>
    <row r="509" spans="1:10" ht="15">
      <c r="A509" s="38"/>
      <c r="B509" s="37"/>
      <c r="C509" s="38">
        <v>4120</v>
      </c>
      <c r="D509" s="85" t="s">
        <v>130</v>
      </c>
      <c r="E509" s="67"/>
      <c r="F509" s="67"/>
      <c r="G509" s="59"/>
      <c r="H509" s="67">
        <v>300</v>
      </c>
      <c r="I509" s="67">
        <v>0</v>
      </c>
      <c r="J509" s="67">
        <v>0</v>
      </c>
    </row>
    <row r="510" spans="1:10" ht="15">
      <c r="A510" s="38"/>
      <c r="B510" s="37"/>
      <c r="C510" s="38">
        <v>4170</v>
      </c>
      <c r="D510" s="85" t="s">
        <v>170</v>
      </c>
      <c r="E510" s="67"/>
      <c r="F510" s="67"/>
      <c r="G510" s="59"/>
      <c r="H510" s="67">
        <v>14600</v>
      </c>
      <c r="I510" s="67">
        <v>0</v>
      </c>
      <c r="J510" s="67">
        <v>0</v>
      </c>
    </row>
    <row r="511" spans="1:10" ht="15">
      <c r="A511" s="38"/>
      <c r="B511" s="38"/>
      <c r="C511" s="38">
        <v>4300</v>
      </c>
      <c r="D511" s="85" t="s">
        <v>8</v>
      </c>
      <c r="E511" s="67"/>
      <c r="F511" s="67"/>
      <c r="G511" s="65"/>
      <c r="H511" s="67">
        <v>15000</v>
      </c>
      <c r="I511" s="67">
        <v>7735.62</v>
      </c>
      <c r="J511" s="67">
        <f>I511/H511*100</f>
        <v>51.57079999999999</v>
      </c>
    </row>
    <row r="512" spans="1:10" ht="15">
      <c r="A512" s="92"/>
      <c r="B512" s="92">
        <v>90013</v>
      </c>
      <c r="C512" s="92" t="s">
        <v>35</v>
      </c>
      <c r="D512" s="94" t="s">
        <v>259</v>
      </c>
      <c r="E512" s="99"/>
      <c r="F512" s="95"/>
      <c r="G512" s="100"/>
      <c r="H512" s="99">
        <f>H514+H513</f>
        <v>15000</v>
      </c>
      <c r="I512" s="99">
        <f>I514+I513</f>
        <v>7490.08</v>
      </c>
      <c r="J512" s="99">
        <f>I512/H512*100</f>
        <v>49.93386666666667</v>
      </c>
    </row>
    <row r="513" spans="1:10" ht="15">
      <c r="A513" s="38"/>
      <c r="B513" s="37"/>
      <c r="C513" s="38">
        <v>4210</v>
      </c>
      <c r="D513" s="85" t="s">
        <v>131</v>
      </c>
      <c r="E513" s="67"/>
      <c r="F513" s="62"/>
      <c r="G513" s="59"/>
      <c r="H513" s="67">
        <v>0</v>
      </c>
      <c r="I513" s="67">
        <v>0</v>
      </c>
      <c r="J513" s="67">
        <v>0</v>
      </c>
    </row>
    <row r="514" spans="1:10" ht="15">
      <c r="A514" s="38"/>
      <c r="B514" s="37"/>
      <c r="C514" s="38">
        <v>4300</v>
      </c>
      <c r="D514" s="85" t="s">
        <v>8</v>
      </c>
      <c r="E514" s="67"/>
      <c r="F514" s="62"/>
      <c r="G514" s="59"/>
      <c r="H514" s="67">
        <v>15000</v>
      </c>
      <c r="I514" s="67">
        <v>7490.08</v>
      </c>
      <c r="J514" s="67">
        <f>I514/H514*100</f>
        <v>49.93386666666667</v>
      </c>
    </row>
    <row r="515" spans="1:10" s="5" customFormat="1" ht="15">
      <c r="A515" s="92"/>
      <c r="B515" s="93">
        <v>90015</v>
      </c>
      <c r="C515" s="92" t="s">
        <v>35</v>
      </c>
      <c r="D515" s="94" t="s">
        <v>71</v>
      </c>
      <c r="E515" s="99"/>
      <c r="F515" s="98"/>
      <c r="G515" s="96"/>
      <c r="H515" s="99">
        <v>261520</v>
      </c>
      <c r="I515" s="99">
        <v>226338.4</v>
      </c>
      <c r="J515" s="99">
        <f>I515/H515*100</f>
        <v>86.54726215968186</v>
      </c>
    </row>
    <row r="516" spans="1:10" s="7" customFormat="1" ht="15">
      <c r="A516" s="38"/>
      <c r="B516" s="37"/>
      <c r="C516" s="38">
        <v>4210</v>
      </c>
      <c r="D516" s="85" t="s">
        <v>131</v>
      </c>
      <c r="E516" s="67"/>
      <c r="F516" s="66"/>
      <c r="G516" s="59"/>
      <c r="H516" s="67">
        <v>1000</v>
      </c>
      <c r="I516" s="67">
        <v>0</v>
      </c>
      <c r="J516" s="67">
        <v>0</v>
      </c>
    </row>
    <row r="517" spans="1:10" s="5" customFormat="1" ht="15">
      <c r="A517" s="38"/>
      <c r="B517" s="38"/>
      <c r="C517" s="38">
        <v>4260</v>
      </c>
      <c r="D517" s="85" t="s">
        <v>14</v>
      </c>
      <c r="E517" s="67"/>
      <c r="F517" s="62"/>
      <c r="G517" s="65"/>
      <c r="H517" s="67">
        <v>140000</v>
      </c>
      <c r="I517" s="67">
        <v>110965.59</v>
      </c>
      <c r="J517" s="67">
        <f>I517/H517*100</f>
        <v>79.26113571428571</v>
      </c>
    </row>
    <row r="518" spans="1:10" s="5" customFormat="1" ht="15">
      <c r="A518" s="38"/>
      <c r="B518" s="37"/>
      <c r="C518" s="38">
        <v>4270</v>
      </c>
      <c r="D518" s="85" t="s">
        <v>132</v>
      </c>
      <c r="E518" s="67"/>
      <c r="F518" s="62"/>
      <c r="G518" s="59"/>
      <c r="H518" s="67">
        <v>116300</v>
      </c>
      <c r="I518" s="67">
        <v>111160.17</v>
      </c>
      <c r="J518" s="67">
        <f>I518/H518*100</f>
        <v>95.58054170249355</v>
      </c>
    </row>
    <row r="519" spans="1:10" s="5" customFormat="1" ht="15">
      <c r="A519" s="38"/>
      <c r="B519" s="37"/>
      <c r="C519" s="38">
        <v>4580</v>
      </c>
      <c r="D519" s="85" t="s">
        <v>409</v>
      </c>
      <c r="E519" s="67"/>
      <c r="F519" s="62"/>
      <c r="G519" s="59"/>
      <c r="H519" s="67">
        <v>1520</v>
      </c>
      <c r="I519" s="67">
        <v>1512.64</v>
      </c>
      <c r="J519" s="67">
        <f>I519/H519*100</f>
        <v>99.51578947368421</v>
      </c>
    </row>
    <row r="520" spans="1:10" s="5" customFormat="1" ht="15">
      <c r="A520" s="38"/>
      <c r="B520" s="37"/>
      <c r="C520" s="38">
        <v>4610</v>
      </c>
      <c r="D520" s="85" t="s">
        <v>410</v>
      </c>
      <c r="E520" s="67"/>
      <c r="F520" s="62"/>
      <c r="G520" s="59"/>
      <c r="H520" s="67">
        <v>2700</v>
      </c>
      <c r="I520" s="67">
        <v>2700</v>
      </c>
      <c r="J520" s="67">
        <f>I520/H520*100</f>
        <v>100</v>
      </c>
    </row>
    <row r="521" spans="1:10" ht="30">
      <c r="A521" s="92"/>
      <c r="B521" s="93">
        <v>90019</v>
      </c>
      <c r="C521" s="92" t="s">
        <v>35</v>
      </c>
      <c r="D521" s="94" t="s">
        <v>260</v>
      </c>
      <c r="E521" s="99">
        <f>E522</f>
        <v>20000</v>
      </c>
      <c r="F521" s="95">
        <f>F522</f>
        <v>11932.09</v>
      </c>
      <c r="G521" s="96">
        <v>59.66</v>
      </c>
      <c r="H521" s="99">
        <f>H525+H524+H523</f>
        <v>23000</v>
      </c>
      <c r="I521" s="99">
        <f>I524+I525+I523</f>
        <v>16486.54</v>
      </c>
      <c r="J521" s="99">
        <f>I521/H521*100</f>
        <v>71.68060869565218</v>
      </c>
    </row>
    <row r="522" spans="1:10" ht="15">
      <c r="A522" s="38"/>
      <c r="B522" s="37"/>
      <c r="C522" s="108" t="s">
        <v>193</v>
      </c>
      <c r="D522" s="85" t="s">
        <v>213</v>
      </c>
      <c r="E522" s="67">
        <v>20000</v>
      </c>
      <c r="F522" s="62">
        <v>11932.09</v>
      </c>
      <c r="G522" s="59">
        <v>59.66</v>
      </c>
      <c r="H522" s="67"/>
      <c r="I522" s="67"/>
      <c r="J522" s="67"/>
    </row>
    <row r="523" spans="1:10" ht="15">
      <c r="A523" s="38"/>
      <c r="B523" s="37"/>
      <c r="C523" s="38">
        <v>4210</v>
      </c>
      <c r="D523" s="85" t="s">
        <v>131</v>
      </c>
      <c r="E523" s="143"/>
      <c r="F523" s="145"/>
      <c r="G523" s="156"/>
      <c r="H523" s="67">
        <v>3000</v>
      </c>
      <c r="I523" s="67">
        <v>0</v>
      </c>
      <c r="J523" s="67">
        <v>0</v>
      </c>
    </row>
    <row r="524" spans="1:10" ht="17.25" customHeight="1">
      <c r="A524" s="38"/>
      <c r="B524" s="37"/>
      <c r="C524" s="38">
        <v>4300</v>
      </c>
      <c r="D524" s="85" t="s">
        <v>142</v>
      </c>
      <c r="E524" s="143"/>
      <c r="F524" s="145"/>
      <c r="G524" s="156"/>
      <c r="H524" s="67">
        <v>3000</v>
      </c>
      <c r="I524" s="67">
        <v>0</v>
      </c>
      <c r="J524" s="67">
        <v>0</v>
      </c>
    </row>
    <row r="525" spans="1:10" ht="15">
      <c r="A525" s="38"/>
      <c r="B525" s="37"/>
      <c r="C525" s="38">
        <v>4430</v>
      </c>
      <c r="D525" s="85" t="s">
        <v>181</v>
      </c>
      <c r="E525" s="143"/>
      <c r="F525" s="145"/>
      <c r="G525" s="147"/>
      <c r="H525" s="67">
        <v>17000</v>
      </c>
      <c r="I525" s="67">
        <v>16486.54</v>
      </c>
      <c r="J525" s="67">
        <f>I525/H525*100</f>
        <v>96.97964705882353</v>
      </c>
    </row>
    <row r="526" spans="1:10" ht="15">
      <c r="A526" s="92"/>
      <c r="B526" s="93">
        <v>90095</v>
      </c>
      <c r="C526" s="92" t="s">
        <v>35</v>
      </c>
      <c r="D526" s="94" t="s">
        <v>167</v>
      </c>
      <c r="E526" s="99">
        <f>E529+E530</f>
        <v>0</v>
      </c>
      <c r="F526" s="99">
        <f>F529+F530</f>
        <v>0</v>
      </c>
      <c r="G526" s="96">
        <f>G527+G528</f>
        <v>0</v>
      </c>
      <c r="H526" s="99">
        <v>0</v>
      </c>
      <c r="I526" s="99">
        <v>0</v>
      </c>
      <c r="J526" s="99">
        <v>0</v>
      </c>
    </row>
    <row r="527" spans="1:10" s="171" customFormat="1" ht="15">
      <c r="A527" s="38"/>
      <c r="B527" s="37"/>
      <c r="C527" s="38">
        <v>4210</v>
      </c>
      <c r="D527" s="85" t="s">
        <v>131</v>
      </c>
      <c r="E527" s="67"/>
      <c r="F527" s="67"/>
      <c r="G527" s="59"/>
      <c r="H527" s="67">
        <v>0</v>
      </c>
      <c r="I527" s="67">
        <v>0</v>
      </c>
      <c r="J527" s="67">
        <v>0</v>
      </c>
    </row>
    <row r="528" spans="1:10" s="171" customFormat="1" ht="15">
      <c r="A528" s="38"/>
      <c r="B528" s="37"/>
      <c r="C528" s="38">
        <v>4300</v>
      </c>
      <c r="D528" s="85" t="s">
        <v>142</v>
      </c>
      <c r="E528" s="67"/>
      <c r="F528" s="67"/>
      <c r="G528" s="59"/>
      <c r="H528" s="67">
        <v>0</v>
      </c>
      <c r="I528" s="67">
        <v>0</v>
      </c>
      <c r="J528" s="67">
        <v>0</v>
      </c>
    </row>
    <row r="529" spans="1:10" ht="30">
      <c r="A529" s="38"/>
      <c r="B529" s="37"/>
      <c r="C529" s="38">
        <v>2700</v>
      </c>
      <c r="D529" s="85" t="s">
        <v>109</v>
      </c>
      <c r="E529" s="67"/>
      <c r="F529" s="67"/>
      <c r="G529" s="59"/>
      <c r="H529" s="143"/>
      <c r="I529" s="143"/>
      <c r="J529" s="143"/>
    </row>
    <row r="530" spans="1:10" ht="30">
      <c r="A530" s="38"/>
      <c r="B530" s="37"/>
      <c r="C530" s="38">
        <v>2710</v>
      </c>
      <c r="D530" s="85" t="s">
        <v>304</v>
      </c>
      <c r="E530" s="67"/>
      <c r="F530" s="67"/>
      <c r="G530" s="59"/>
      <c r="H530" s="143"/>
      <c r="I530" s="143"/>
      <c r="J530" s="143"/>
    </row>
    <row r="531" spans="1:10" ht="14.25">
      <c r="A531" s="39">
        <v>921</v>
      </c>
      <c r="B531" s="68"/>
      <c r="C531" s="39" t="s">
        <v>35</v>
      </c>
      <c r="D531" s="105" t="s">
        <v>48</v>
      </c>
      <c r="E531" s="133"/>
      <c r="F531" s="136"/>
      <c r="G531" s="134"/>
      <c r="H531" s="70">
        <f>H532+H549</f>
        <v>235471.96</v>
      </c>
      <c r="I531" s="70">
        <f>I532+I549</f>
        <v>228822.51</v>
      </c>
      <c r="J531" s="70">
        <f>I531/H531*100</f>
        <v>97.17611812463787</v>
      </c>
    </row>
    <row r="532" spans="1:10" ht="15">
      <c r="A532" s="92"/>
      <c r="B532" s="93">
        <v>92109</v>
      </c>
      <c r="C532" s="92" t="s">
        <v>35</v>
      </c>
      <c r="D532" s="94" t="s">
        <v>261</v>
      </c>
      <c r="E532" s="138"/>
      <c r="F532" s="141"/>
      <c r="G532" s="165"/>
      <c r="H532" s="99">
        <v>175471.96</v>
      </c>
      <c r="I532" s="99">
        <f>SUM(I533:I548)</f>
        <v>168823.81</v>
      </c>
      <c r="J532" s="99">
        <v>96.21</v>
      </c>
    </row>
    <row r="533" spans="1:10" ht="15">
      <c r="A533" s="38"/>
      <c r="B533" s="37"/>
      <c r="C533" s="38">
        <v>4010</v>
      </c>
      <c r="D533" s="85" t="s">
        <v>178</v>
      </c>
      <c r="E533" s="143"/>
      <c r="F533" s="145"/>
      <c r="G533" s="134"/>
      <c r="H533" s="67">
        <v>79228.1</v>
      </c>
      <c r="I533" s="67">
        <v>79228.1</v>
      </c>
      <c r="J533" s="67">
        <f aca="true" t="shared" si="18" ref="J533:J550">I533/H533*100</f>
        <v>100</v>
      </c>
    </row>
    <row r="534" spans="1:10" ht="15">
      <c r="A534" s="38"/>
      <c r="B534" s="37"/>
      <c r="C534" s="38">
        <v>4040</v>
      </c>
      <c r="D534" s="85" t="s">
        <v>128</v>
      </c>
      <c r="E534" s="143"/>
      <c r="F534" s="145"/>
      <c r="G534" s="134"/>
      <c r="H534" s="67">
        <v>3695.41</v>
      </c>
      <c r="I534" s="67">
        <v>3695.41</v>
      </c>
      <c r="J534" s="67">
        <f t="shared" si="18"/>
        <v>100</v>
      </c>
    </row>
    <row r="535" spans="1:10" ht="15">
      <c r="A535" s="34"/>
      <c r="B535" s="76"/>
      <c r="C535" s="46">
        <v>4110</v>
      </c>
      <c r="D535" s="106" t="s">
        <v>129</v>
      </c>
      <c r="E535" s="151"/>
      <c r="F535" s="150"/>
      <c r="G535" s="134"/>
      <c r="H535" s="49">
        <v>11988.56</v>
      </c>
      <c r="I535" s="49">
        <v>11998.56</v>
      </c>
      <c r="J535" s="67">
        <f t="shared" si="18"/>
        <v>100.08341285358708</v>
      </c>
    </row>
    <row r="536" spans="1:10" ht="15">
      <c r="A536" s="35"/>
      <c r="B536" s="35"/>
      <c r="C536" s="38">
        <v>4120</v>
      </c>
      <c r="D536" s="85" t="s">
        <v>130</v>
      </c>
      <c r="E536" s="143"/>
      <c r="F536" s="145"/>
      <c r="G536" s="147"/>
      <c r="H536" s="67">
        <v>484.41</v>
      </c>
      <c r="I536" s="67">
        <v>284.55</v>
      </c>
      <c r="J536" s="67">
        <f t="shared" si="18"/>
        <v>58.74156190004335</v>
      </c>
    </row>
    <row r="537" spans="1:10" ht="15">
      <c r="A537" s="38"/>
      <c r="B537" s="37"/>
      <c r="C537" s="38">
        <v>4210</v>
      </c>
      <c r="D537" s="85" t="s">
        <v>131</v>
      </c>
      <c r="E537" s="143"/>
      <c r="F537" s="145"/>
      <c r="G537" s="144"/>
      <c r="H537" s="67">
        <v>46163.74</v>
      </c>
      <c r="I537" s="67">
        <v>46097.35</v>
      </c>
      <c r="J537" s="67">
        <f t="shared" si="18"/>
        <v>99.85618582896446</v>
      </c>
    </row>
    <row r="538" spans="1:10" ht="15">
      <c r="A538" s="39"/>
      <c r="B538" s="37"/>
      <c r="C538" s="38">
        <v>4260</v>
      </c>
      <c r="D538" s="85" t="s">
        <v>222</v>
      </c>
      <c r="E538" s="143"/>
      <c r="F538" s="145"/>
      <c r="G538" s="134"/>
      <c r="H538" s="67">
        <v>11000</v>
      </c>
      <c r="I538" s="67">
        <v>10622.04</v>
      </c>
      <c r="J538" s="67">
        <f t="shared" si="18"/>
        <v>96.56400000000001</v>
      </c>
    </row>
    <row r="539" spans="1:10" ht="15">
      <c r="A539" s="38"/>
      <c r="B539" s="37"/>
      <c r="C539" s="38">
        <v>4270</v>
      </c>
      <c r="D539" s="85" t="s">
        <v>132</v>
      </c>
      <c r="E539" s="143"/>
      <c r="F539" s="145"/>
      <c r="G539" s="134"/>
      <c r="H539" s="67">
        <v>1000</v>
      </c>
      <c r="I539" s="67">
        <v>0</v>
      </c>
      <c r="J539" s="67">
        <f t="shared" si="18"/>
        <v>0</v>
      </c>
    </row>
    <row r="540" spans="1:10" s="5" customFormat="1" ht="15">
      <c r="A540" s="38"/>
      <c r="B540" s="37"/>
      <c r="C540" s="38">
        <v>4280</v>
      </c>
      <c r="D540" s="85" t="s">
        <v>133</v>
      </c>
      <c r="E540" s="143"/>
      <c r="F540" s="145"/>
      <c r="G540" s="147"/>
      <c r="H540" s="67">
        <v>300</v>
      </c>
      <c r="I540" s="67">
        <v>235</v>
      </c>
      <c r="J540" s="67">
        <f t="shared" si="18"/>
        <v>78.33333333333333</v>
      </c>
    </row>
    <row r="541" spans="1:10" s="8" customFormat="1" ht="15">
      <c r="A541" s="46"/>
      <c r="B541" s="47"/>
      <c r="C541" s="46">
        <v>4300</v>
      </c>
      <c r="D541" s="106" t="s">
        <v>142</v>
      </c>
      <c r="E541" s="151"/>
      <c r="F541" s="167"/>
      <c r="G541" s="147"/>
      <c r="H541" s="174">
        <v>11521.54</v>
      </c>
      <c r="I541" s="49">
        <v>9305.06</v>
      </c>
      <c r="J541" s="49">
        <f t="shared" si="18"/>
        <v>80.76229392945734</v>
      </c>
    </row>
    <row r="542" spans="1:10" s="8" customFormat="1" ht="15">
      <c r="A542" s="38"/>
      <c r="B542" s="38"/>
      <c r="C542" s="38">
        <v>4350</v>
      </c>
      <c r="D542" s="85" t="s">
        <v>223</v>
      </c>
      <c r="E542" s="143"/>
      <c r="F542" s="145"/>
      <c r="G542" s="144"/>
      <c r="H542" s="67">
        <v>1500</v>
      </c>
      <c r="I542" s="67">
        <v>283.24</v>
      </c>
      <c r="J542" s="67">
        <f t="shared" si="18"/>
        <v>18.882666666666665</v>
      </c>
    </row>
    <row r="543" spans="1:10" s="8" customFormat="1" ht="15">
      <c r="A543" s="38"/>
      <c r="B543" s="38"/>
      <c r="C543" s="38">
        <v>4360</v>
      </c>
      <c r="D543" s="85" t="s">
        <v>401</v>
      </c>
      <c r="E543" s="143"/>
      <c r="F543" s="145"/>
      <c r="G543" s="144"/>
      <c r="H543" s="67">
        <v>422.96</v>
      </c>
      <c r="I543" s="67">
        <v>135.66</v>
      </c>
      <c r="J543" s="67">
        <f t="shared" si="18"/>
        <v>32.07395498392283</v>
      </c>
    </row>
    <row r="544" spans="1:10" s="8" customFormat="1" ht="30">
      <c r="A544" s="38"/>
      <c r="B544" s="38"/>
      <c r="C544" s="38">
        <v>4370</v>
      </c>
      <c r="D544" s="85" t="s">
        <v>268</v>
      </c>
      <c r="E544" s="143"/>
      <c r="F544" s="145"/>
      <c r="G544" s="147"/>
      <c r="H544" s="67">
        <v>2800</v>
      </c>
      <c r="I544" s="67">
        <v>2277.84</v>
      </c>
      <c r="J544" s="67">
        <f t="shared" si="18"/>
        <v>81.35142857142857</v>
      </c>
    </row>
    <row r="545" spans="1:10" s="8" customFormat="1" ht="15">
      <c r="A545" s="46"/>
      <c r="B545" s="47"/>
      <c r="C545" s="46">
        <v>4410</v>
      </c>
      <c r="D545" s="106" t="s">
        <v>152</v>
      </c>
      <c r="E545" s="151"/>
      <c r="F545" s="150"/>
      <c r="G545" s="147"/>
      <c r="H545" s="49">
        <v>436.24</v>
      </c>
      <c r="I545" s="49">
        <v>0</v>
      </c>
      <c r="J545" s="175">
        <f t="shared" si="18"/>
        <v>0</v>
      </c>
    </row>
    <row r="546" spans="1:10" s="8" customFormat="1" ht="15">
      <c r="A546" s="46"/>
      <c r="B546" s="47"/>
      <c r="C546" s="46">
        <v>4430</v>
      </c>
      <c r="D546" s="106" t="s">
        <v>181</v>
      </c>
      <c r="E546" s="151"/>
      <c r="F546" s="150"/>
      <c r="G546" s="147"/>
      <c r="H546" s="49">
        <v>200</v>
      </c>
      <c r="I546" s="49">
        <v>0</v>
      </c>
      <c r="J546" s="175">
        <f t="shared" si="18"/>
        <v>0</v>
      </c>
    </row>
    <row r="547" spans="1:10" s="8" customFormat="1" ht="15">
      <c r="A547" s="38"/>
      <c r="B547" s="38"/>
      <c r="C547" s="38">
        <v>4440</v>
      </c>
      <c r="D547" s="85" t="s">
        <v>269</v>
      </c>
      <c r="E547" s="143"/>
      <c r="F547" s="145"/>
      <c r="G547" s="144"/>
      <c r="H547" s="67">
        <v>4421</v>
      </c>
      <c r="I547" s="67">
        <v>4421</v>
      </c>
      <c r="J547" s="67">
        <f t="shared" si="18"/>
        <v>100</v>
      </c>
    </row>
    <row r="548" spans="1:10" s="8" customFormat="1" ht="30">
      <c r="A548" s="38"/>
      <c r="B548" s="38"/>
      <c r="C548" s="38">
        <v>4700</v>
      </c>
      <c r="D548" s="85" t="s">
        <v>154</v>
      </c>
      <c r="E548" s="143"/>
      <c r="F548" s="145"/>
      <c r="G548" s="144"/>
      <c r="H548" s="67">
        <v>300</v>
      </c>
      <c r="I548" s="67">
        <v>240</v>
      </c>
      <c r="J548" s="67">
        <v>80</v>
      </c>
    </row>
    <row r="549" spans="1:10" ht="15">
      <c r="A549" s="92"/>
      <c r="B549" s="92">
        <v>92116</v>
      </c>
      <c r="C549" s="92" t="s">
        <v>35</v>
      </c>
      <c r="D549" s="94" t="s">
        <v>263</v>
      </c>
      <c r="E549" s="138"/>
      <c r="F549" s="141"/>
      <c r="G549" s="139"/>
      <c r="H549" s="99">
        <f>H550</f>
        <v>60000</v>
      </c>
      <c r="I549" s="99">
        <f>I550</f>
        <v>59998.7</v>
      </c>
      <c r="J549" s="99">
        <f t="shared" si="18"/>
        <v>99.99783333333333</v>
      </c>
    </row>
    <row r="550" spans="1:10" ht="15">
      <c r="A550" s="38"/>
      <c r="B550" s="38"/>
      <c r="C550" s="38">
        <v>2480</v>
      </c>
      <c r="D550" s="85" t="s">
        <v>262</v>
      </c>
      <c r="E550" s="143"/>
      <c r="F550" s="145"/>
      <c r="G550" s="147"/>
      <c r="H550" s="67">
        <v>60000</v>
      </c>
      <c r="I550" s="67">
        <v>59998.7</v>
      </c>
      <c r="J550" s="67">
        <f t="shared" si="18"/>
        <v>99.99783333333333</v>
      </c>
    </row>
    <row r="551" spans="1:10" ht="15">
      <c r="A551" s="39">
        <v>926</v>
      </c>
      <c r="B551" s="38"/>
      <c r="C551" s="39" t="s">
        <v>35</v>
      </c>
      <c r="D551" s="105" t="s">
        <v>49</v>
      </c>
      <c r="E551" s="70">
        <f>E552</f>
        <v>0</v>
      </c>
      <c r="F551" s="70">
        <f>F552</f>
        <v>0</v>
      </c>
      <c r="G551" s="45"/>
      <c r="H551" s="70">
        <f>H552+H564</f>
        <v>99103</v>
      </c>
      <c r="I551" s="70">
        <f>I552+I564</f>
        <v>32247.28</v>
      </c>
      <c r="J551" s="70">
        <f>I551/H551*100</f>
        <v>32.539156231395616</v>
      </c>
    </row>
    <row r="552" spans="1:10" ht="15">
      <c r="A552" s="92"/>
      <c r="B552" s="92">
        <v>92601</v>
      </c>
      <c r="C552" s="92" t="s">
        <v>35</v>
      </c>
      <c r="D552" s="94" t="s">
        <v>265</v>
      </c>
      <c r="E552" s="99">
        <f>E561</f>
        <v>0</v>
      </c>
      <c r="F552" s="99">
        <f>F561</f>
        <v>0</v>
      </c>
      <c r="G552" s="100"/>
      <c r="H552" s="99">
        <v>69103</v>
      </c>
      <c r="I552" s="99">
        <v>15712.67</v>
      </c>
      <c r="J552" s="99">
        <f>I552/H552*100</f>
        <v>22.738043210859153</v>
      </c>
    </row>
    <row r="553" spans="1:10" ht="15">
      <c r="A553" s="92"/>
      <c r="B553" s="93"/>
      <c r="C553" s="38">
        <v>4110</v>
      </c>
      <c r="D553" s="85" t="s">
        <v>129</v>
      </c>
      <c r="E553" s="67"/>
      <c r="F553" s="67"/>
      <c r="G553" s="59"/>
      <c r="H553" s="67">
        <v>906</v>
      </c>
      <c r="I553" s="67">
        <v>151</v>
      </c>
      <c r="J553" s="67">
        <v>16.67</v>
      </c>
    </row>
    <row r="554" spans="1:10" ht="15">
      <c r="A554" s="92"/>
      <c r="B554" s="93"/>
      <c r="C554" s="38">
        <v>4120</v>
      </c>
      <c r="D554" s="85" t="s">
        <v>130</v>
      </c>
      <c r="E554" s="67"/>
      <c r="F554" s="67"/>
      <c r="G554" s="59"/>
      <c r="H554" s="67">
        <v>147</v>
      </c>
      <c r="I554" s="67">
        <v>0</v>
      </c>
      <c r="J554" s="67">
        <v>0</v>
      </c>
    </row>
    <row r="555" spans="1:10" ht="15">
      <c r="A555" s="92"/>
      <c r="B555" s="93"/>
      <c r="C555" s="38">
        <v>4170</v>
      </c>
      <c r="D555" s="85" t="s">
        <v>220</v>
      </c>
      <c r="E555" s="67"/>
      <c r="F555" s="67"/>
      <c r="G555" s="59"/>
      <c r="H555" s="67">
        <v>13150</v>
      </c>
      <c r="I555" s="67">
        <v>12874.47</v>
      </c>
      <c r="J555" s="67">
        <v>97.9</v>
      </c>
    </row>
    <row r="556" spans="1:10" ht="15">
      <c r="A556" s="92"/>
      <c r="B556" s="93"/>
      <c r="C556" s="38">
        <v>4210</v>
      </c>
      <c r="D556" s="85" t="s">
        <v>131</v>
      </c>
      <c r="E556" s="67"/>
      <c r="F556" s="67"/>
      <c r="G556" s="59"/>
      <c r="H556" s="67">
        <v>6100</v>
      </c>
      <c r="I556" s="67">
        <v>2687.2</v>
      </c>
      <c r="J556" s="67">
        <v>44.05</v>
      </c>
    </row>
    <row r="557" spans="1:10" ht="15">
      <c r="A557" s="92"/>
      <c r="B557" s="93"/>
      <c r="C557" s="38">
        <v>4260</v>
      </c>
      <c r="D557" s="85" t="s">
        <v>411</v>
      </c>
      <c r="E557" s="67"/>
      <c r="F557" s="67"/>
      <c r="G557" s="59"/>
      <c r="H557" s="67">
        <v>1500</v>
      </c>
      <c r="I557" s="67">
        <v>0</v>
      </c>
      <c r="J557" s="67">
        <v>0</v>
      </c>
    </row>
    <row r="558" spans="1:10" ht="15">
      <c r="A558" s="38"/>
      <c r="B558" s="37"/>
      <c r="C558" s="38">
        <v>6050</v>
      </c>
      <c r="D558" s="85" t="s">
        <v>94</v>
      </c>
      <c r="E558" s="67"/>
      <c r="F558" s="67"/>
      <c r="G558" s="59"/>
      <c r="H558" s="67">
        <v>28700</v>
      </c>
      <c r="I558" s="67">
        <v>0</v>
      </c>
      <c r="J558" s="67">
        <v>0</v>
      </c>
    </row>
    <row r="559" spans="1:10" ht="15">
      <c r="A559" s="38"/>
      <c r="B559" s="37"/>
      <c r="C559" s="38">
        <v>6058</v>
      </c>
      <c r="D559" s="85" t="s">
        <v>173</v>
      </c>
      <c r="E559" s="67"/>
      <c r="F559" s="67"/>
      <c r="G559" s="59"/>
      <c r="H559" s="67">
        <v>0</v>
      </c>
      <c r="I559" s="67">
        <v>0</v>
      </c>
      <c r="J559" s="67">
        <v>0</v>
      </c>
    </row>
    <row r="560" spans="1:10" ht="15">
      <c r="A560" s="38"/>
      <c r="B560" s="37"/>
      <c r="C560" s="38">
        <v>6059</v>
      </c>
      <c r="D560" s="85" t="s">
        <v>173</v>
      </c>
      <c r="E560" s="67"/>
      <c r="F560" s="67"/>
      <c r="G560" s="59"/>
      <c r="H560" s="67">
        <v>0</v>
      </c>
      <c r="I560" s="67">
        <v>0</v>
      </c>
      <c r="J560" s="67">
        <v>0</v>
      </c>
    </row>
    <row r="561" spans="1:10" ht="15">
      <c r="A561" s="38"/>
      <c r="B561" s="37"/>
      <c r="C561" s="38">
        <v>6060</v>
      </c>
      <c r="D561" s="85" t="s">
        <v>376</v>
      </c>
      <c r="E561" s="67"/>
      <c r="F561" s="67"/>
      <c r="G561" s="59"/>
      <c r="H561" s="67">
        <v>18600</v>
      </c>
      <c r="I561" s="67">
        <v>0</v>
      </c>
      <c r="J561" s="67">
        <v>0</v>
      </c>
    </row>
    <row r="562" spans="1:10" ht="30">
      <c r="A562" s="38"/>
      <c r="B562" s="37"/>
      <c r="C562" s="38">
        <v>6330</v>
      </c>
      <c r="D562" s="85" t="s">
        <v>305</v>
      </c>
      <c r="E562" s="67">
        <v>0</v>
      </c>
      <c r="F562" s="67">
        <v>0</v>
      </c>
      <c r="G562" s="59">
        <v>0</v>
      </c>
      <c r="H562" s="143"/>
      <c r="I562" s="143"/>
      <c r="J562" s="143"/>
    </row>
    <row r="563" spans="1:10" ht="45">
      <c r="A563" s="38"/>
      <c r="B563" s="37"/>
      <c r="C563" s="38">
        <v>6630</v>
      </c>
      <c r="D563" s="85" t="s">
        <v>306</v>
      </c>
      <c r="E563" s="67">
        <v>0</v>
      </c>
      <c r="F563" s="67">
        <v>0</v>
      </c>
      <c r="G563" s="59">
        <v>0</v>
      </c>
      <c r="H563" s="143"/>
      <c r="I563" s="143"/>
      <c r="J563" s="143"/>
    </row>
    <row r="564" spans="1:10" ht="29.25" customHeight="1">
      <c r="A564" s="92"/>
      <c r="B564" s="93">
        <v>92695</v>
      </c>
      <c r="C564" s="92" t="s">
        <v>35</v>
      </c>
      <c r="D564" s="94" t="s">
        <v>167</v>
      </c>
      <c r="E564" s="99"/>
      <c r="F564" s="95"/>
      <c r="G564" s="96"/>
      <c r="H564" s="99">
        <f>H565+H566+H567+H568</f>
        <v>30000</v>
      </c>
      <c r="I564" s="99">
        <f>I565+I566+I567+I568</f>
        <v>16534.61</v>
      </c>
      <c r="J564" s="99">
        <f>I564/H564*100</f>
        <v>55.11536666666667</v>
      </c>
    </row>
    <row r="565" spans="1:10" ht="29.25" customHeight="1">
      <c r="A565" s="38"/>
      <c r="B565" s="37"/>
      <c r="C565" s="38">
        <v>2820</v>
      </c>
      <c r="D565" s="85" t="s">
        <v>317</v>
      </c>
      <c r="E565" s="67"/>
      <c r="F565" s="62"/>
      <c r="G565" s="44"/>
      <c r="H565" s="67">
        <v>18000</v>
      </c>
      <c r="I565" s="67">
        <v>12016</v>
      </c>
      <c r="J565" s="67">
        <f>I565/H565*100</f>
        <v>66.75555555555556</v>
      </c>
    </row>
    <row r="566" spans="1:10" ht="33" customHeight="1">
      <c r="A566" s="38"/>
      <c r="B566" s="37"/>
      <c r="C566" s="38">
        <v>2830</v>
      </c>
      <c r="D566" s="85" t="s">
        <v>266</v>
      </c>
      <c r="E566" s="67"/>
      <c r="F566" s="62"/>
      <c r="G566" s="44"/>
      <c r="H566" s="67">
        <v>0</v>
      </c>
      <c r="I566" s="67">
        <v>0</v>
      </c>
      <c r="J566" s="67">
        <v>0</v>
      </c>
    </row>
    <row r="567" spans="1:10" ht="21" customHeight="1">
      <c r="A567" s="38"/>
      <c r="B567" s="37"/>
      <c r="C567" s="38">
        <v>4210</v>
      </c>
      <c r="D567" s="85" t="s">
        <v>267</v>
      </c>
      <c r="E567" s="67"/>
      <c r="F567" s="62"/>
      <c r="G567" s="44"/>
      <c r="H567" s="67">
        <v>7000</v>
      </c>
      <c r="I567" s="67">
        <v>234.01</v>
      </c>
      <c r="J567" s="67">
        <f>I567/H567*100</f>
        <v>3.343</v>
      </c>
    </row>
    <row r="568" spans="1:10" ht="16.5" customHeight="1">
      <c r="A568" s="38"/>
      <c r="B568" s="37"/>
      <c r="C568" s="38">
        <v>4300</v>
      </c>
      <c r="D568" s="85" t="s">
        <v>142</v>
      </c>
      <c r="E568" s="67"/>
      <c r="F568" s="62"/>
      <c r="G568" s="44"/>
      <c r="H568" s="67">
        <v>5000</v>
      </c>
      <c r="I568" s="67">
        <v>4284.6</v>
      </c>
      <c r="J568" s="67">
        <f>I568/H568*100</f>
        <v>85.69200000000001</v>
      </c>
    </row>
    <row r="569" spans="1:10" ht="16.5" customHeight="1">
      <c r="A569" s="35"/>
      <c r="B569" s="69"/>
      <c r="C569" s="69"/>
      <c r="D569" s="105" t="s">
        <v>51</v>
      </c>
      <c r="E569" s="70">
        <f>E7+E29+E32+E37+E57+E80+E136+E167+E208+E247+E264+E381+E393+E476+E491+E506+E551</f>
        <v>12928423.690000001</v>
      </c>
      <c r="F569" s="70">
        <f>F7+F29+F32+F37+F57+F80+F136+F167+F208+F247+F264+F381+F393+F476+F491+F506+E551</f>
        <v>11114565.879999999</v>
      </c>
      <c r="G569" s="45">
        <f>F569/E569*100</f>
        <v>85.9700002607201</v>
      </c>
      <c r="H569" s="70">
        <f>H7+H29+H32+H37+H57+H77+H80+H136+H167+H208+H244+H247+H264+H381+H393+H476+H491+H506+H531+H551</f>
        <v>13488423.690000001</v>
      </c>
      <c r="I569" s="70">
        <f>I7+I29+I32+I37+I57+I77+I80+I136+I167+I208+I244+I247+I264+I381+I393+I476+I491+I506+I531+I551</f>
        <v>10532373.620000003</v>
      </c>
      <c r="J569" s="70">
        <f>I569/H569*100</f>
        <v>78.08454021064341</v>
      </c>
    </row>
    <row r="570" spans="1:10" ht="20.25" customHeight="1">
      <c r="A570" s="26"/>
      <c r="B570" s="27"/>
      <c r="C570" s="27"/>
      <c r="D570" s="27"/>
      <c r="E570" s="28"/>
      <c r="F570" s="28"/>
      <c r="G570" s="29"/>
      <c r="H570" s="28"/>
      <c r="I570" s="28"/>
      <c r="J570" s="29"/>
    </row>
    <row r="571" spans="1:10" s="8" customFormat="1" ht="15" customHeight="1">
      <c r="A571" s="26"/>
      <c r="B571" s="27"/>
      <c r="C571" s="27"/>
      <c r="D571" s="27"/>
      <c r="E571" s="28"/>
      <c r="F571" s="28"/>
      <c r="G571" s="29"/>
      <c r="H571" s="28"/>
      <c r="I571" s="28"/>
      <c r="J571" s="29"/>
    </row>
    <row r="572" spans="1:10" s="8" customFormat="1" ht="15" customHeight="1">
      <c r="A572" s="26"/>
      <c r="B572" s="27"/>
      <c r="C572" s="27"/>
      <c r="D572" s="27"/>
      <c r="E572" s="28"/>
      <c r="F572" s="28"/>
      <c r="G572" s="29"/>
      <c r="H572" s="28"/>
      <c r="I572" s="28"/>
      <c r="J572" s="29"/>
    </row>
    <row r="573" spans="1:10" s="8" customFormat="1" ht="15" customHeight="1">
      <c r="A573" s="26"/>
      <c r="B573" s="27"/>
      <c r="C573" s="27"/>
      <c r="D573" s="27"/>
      <c r="E573" s="28"/>
      <c r="F573" s="28"/>
      <c r="G573" s="29"/>
      <c r="H573" s="28"/>
      <c r="I573" s="28"/>
      <c r="J573" s="29"/>
    </row>
    <row r="574" spans="1:10" s="8" customFormat="1" ht="15" customHeight="1">
      <c r="A574" s="26"/>
      <c r="B574" s="27"/>
      <c r="C574" s="27"/>
      <c r="D574" s="27"/>
      <c r="E574" s="28"/>
      <c r="F574" s="28"/>
      <c r="G574" s="29"/>
      <c r="H574" s="28"/>
      <c r="I574" s="28"/>
      <c r="J574" s="29"/>
    </row>
    <row r="575" spans="1:10" s="8" customFormat="1" ht="15" customHeight="1">
      <c r="A575" s="26"/>
      <c r="B575" s="27"/>
      <c r="C575" s="27"/>
      <c r="D575" s="27"/>
      <c r="E575" s="28"/>
      <c r="F575" s="28"/>
      <c r="G575" s="29"/>
      <c r="H575" s="28"/>
      <c r="I575" s="28"/>
      <c r="J575" s="29"/>
    </row>
    <row r="576" spans="1:10" s="8" customFormat="1" ht="15" customHeight="1">
      <c r="A576" s="26"/>
      <c r="B576" s="27"/>
      <c r="C576" s="27"/>
      <c r="D576" s="27"/>
      <c r="E576" s="28"/>
      <c r="F576" s="28"/>
      <c r="G576" s="29"/>
      <c r="H576" s="28"/>
      <c r="I576" s="28"/>
      <c r="J576" s="29"/>
    </row>
    <row r="577" spans="1:10" s="8" customFormat="1" ht="15" customHeight="1">
      <c r="A577" s="26"/>
      <c r="B577" s="27"/>
      <c r="C577" s="27"/>
      <c r="D577" s="27"/>
      <c r="E577" s="28"/>
      <c r="F577" s="28"/>
      <c r="G577" s="29"/>
      <c r="H577" s="28"/>
      <c r="I577" s="28"/>
      <c r="J577" s="29"/>
    </row>
    <row r="578" spans="1:10" s="8" customFormat="1" ht="15" customHeight="1">
      <c r="A578" s="26"/>
      <c r="B578" s="27"/>
      <c r="C578" s="27"/>
      <c r="D578" s="27"/>
      <c r="E578" s="28"/>
      <c r="F578" s="28"/>
      <c r="G578" s="29"/>
      <c r="H578" s="28"/>
      <c r="I578" s="28"/>
      <c r="J578" s="29"/>
    </row>
    <row r="579" spans="1:10" ht="10.5" customHeight="1">
      <c r="A579" s="26"/>
      <c r="B579" s="27"/>
      <c r="C579" s="27"/>
      <c r="D579" s="27"/>
      <c r="E579" s="28"/>
      <c r="F579" s="28"/>
      <c r="G579" s="29"/>
      <c r="H579" s="28"/>
      <c r="I579" s="28"/>
      <c r="J579" s="29"/>
    </row>
    <row r="580" spans="1:10" ht="10.5" customHeight="1">
      <c r="A580" s="26"/>
      <c r="B580" s="27"/>
      <c r="C580" s="27"/>
      <c r="D580" s="27"/>
      <c r="E580" s="28"/>
      <c r="F580" s="28"/>
      <c r="G580" s="29"/>
      <c r="H580" s="28"/>
      <c r="I580" s="28"/>
      <c r="J580" s="29"/>
    </row>
    <row r="581" spans="1:10" ht="12.75" customHeight="1">
      <c r="A581" s="26"/>
      <c r="B581" s="27"/>
      <c r="C581" s="27"/>
      <c r="D581" s="27"/>
      <c r="E581" s="28"/>
      <c r="F581" s="28"/>
      <c r="G581" s="29"/>
      <c r="H581" s="28"/>
      <c r="I581" s="28"/>
      <c r="J581" s="29"/>
    </row>
    <row r="582" spans="1:10" ht="18" customHeight="1">
      <c r="A582" s="26"/>
      <c r="B582" s="27"/>
      <c r="C582" s="27"/>
      <c r="D582" s="27"/>
      <c r="E582" s="28"/>
      <c r="F582" s="28"/>
      <c r="G582" s="29"/>
      <c r="H582" s="28"/>
      <c r="I582" s="28"/>
      <c r="J582" s="29"/>
    </row>
    <row r="583" spans="1:10" ht="17.25" customHeight="1">
      <c r="A583" s="26"/>
      <c r="B583" s="27"/>
      <c r="C583" s="27"/>
      <c r="D583" s="27" t="s">
        <v>378</v>
      </c>
      <c r="E583" s="28"/>
      <c r="F583" s="28"/>
      <c r="G583" s="29"/>
      <c r="I583" s="28"/>
      <c r="J583" s="29"/>
    </row>
    <row r="584" spans="1:10" s="5" customFormat="1" ht="15.75">
      <c r="A584" s="26"/>
      <c r="B584" s="27"/>
      <c r="C584" s="27"/>
      <c r="D584" s="27"/>
      <c r="E584" s="28"/>
      <c r="F584" s="28"/>
      <c r="G584" s="29"/>
      <c r="H584" s="28"/>
      <c r="I584" s="28"/>
      <c r="J584" s="29"/>
    </row>
    <row r="585" spans="1:10" s="5" customFormat="1" ht="14.25">
      <c r="A585" s="131"/>
      <c r="B585" s="131"/>
      <c r="C585" s="131" t="s">
        <v>88</v>
      </c>
      <c r="D585" s="131" t="s">
        <v>106</v>
      </c>
      <c r="E585" s="121"/>
      <c r="F585" s="132"/>
      <c r="G585" s="122"/>
      <c r="H585" s="121"/>
      <c r="I585" s="132"/>
      <c r="J585" s="122"/>
    </row>
    <row r="586" spans="1:10" s="5" customFormat="1" ht="14.25">
      <c r="A586" s="120"/>
      <c r="B586" s="120"/>
      <c r="C586" s="120"/>
      <c r="D586" s="120"/>
      <c r="E586" s="71" t="s">
        <v>1</v>
      </c>
      <c r="F586" s="121" t="s">
        <v>2</v>
      </c>
      <c r="G586" s="122"/>
      <c r="H586" s="39"/>
      <c r="I586" s="39"/>
      <c r="J586" s="69"/>
    </row>
    <row r="587" spans="1:10" s="5" customFormat="1" ht="14.25">
      <c r="A587" s="42"/>
      <c r="B587" s="42"/>
      <c r="C587" s="42"/>
      <c r="D587" s="42"/>
      <c r="E587" s="42"/>
      <c r="F587" s="39" t="s">
        <v>3</v>
      </c>
      <c r="G587" s="69" t="s">
        <v>4</v>
      </c>
      <c r="H587" s="69"/>
      <c r="I587" s="39"/>
      <c r="J587" s="69"/>
    </row>
    <row r="588" spans="1:10" s="5" customFormat="1" ht="15.75">
      <c r="A588" s="19"/>
      <c r="B588" s="19"/>
      <c r="C588" s="25" t="s">
        <v>105</v>
      </c>
      <c r="D588" s="25"/>
      <c r="E588" s="30">
        <v>12928423.69</v>
      </c>
      <c r="F588" s="30">
        <v>11114565.88</v>
      </c>
      <c r="G588" s="21">
        <f aca="true" t="shared" si="19" ref="G588:G614">F588/E588*100</f>
        <v>85.97000026072011</v>
      </c>
      <c r="H588" s="19"/>
      <c r="I588" s="19"/>
      <c r="J588" s="19"/>
    </row>
    <row r="589" spans="1:10" s="5" customFormat="1" ht="15.75">
      <c r="A589" s="19"/>
      <c r="B589" s="19"/>
      <c r="C589" s="25"/>
      <c r="D589" s="25"/>
      <c r="E589" s="30"/>
      <c r="F589" s="30"/>
      <c r="G589" s="21"/>
      <c r="H589" s="19"/>
      <c r="I589" s="19"/>
      <c r="J589" s="19"/>
    </row>
    <row r="590" spans="1:10" s="5" customFormat="1" ht="15.75">
      <c r="A590" s="19"/>
      <c r="B590" s="19"/>
      <c r="C590" s="25" t="s">
        <v>55</v>
      </c>
      <c r="D590" s="25" t="s">
        <v>394</v>
      </c>
      <c r="E590" s="30">
        <v>10830947.5</v>
      </c>
      <c r="F590" s="30">
        <v>10210991.69</v>
      </c>
      <c r="G590" s="21">
        <f t="shared" si="19"/>
        <v>94.27607039919637</v>
      </c>
      <c r="H590" s="19"/>
      <c r="I590" s="19"/>
      <c r="J590" s="19"/>
    </row>
    <row r="591" spans="1:10" s="5" customFormat="1" ht="15.75">
      <c r="A591" s="19"/>
      <c r="B591" s="19"/>
      <c r="C591" s="25"/>
      <c r="D591" s="25"/>
      <c r="E591" s="30"/>
      <c r="F591" s="30"/>
      <c r="G591" s="20"/>
      <c r="H591" s="19"/>
      <c r="I591" s="19"/>
      <c r="J591" s="19"/>
    </row>
    <row r="592" spans="1:10" s="5" customFormat="1" ht="15.75">
      <c r="A592" s="19"/>
      <c r="B592" s="19"/>
      <c r="C592" s="25" t="s">
        <v>61</v>
      </c>
      <c r="D592" s="25" t="s">
        <v>57</v>
      </c>
      <c r="E592" s="30">
        <v>3915100</v>
      </c>
      <c r="F592" s="30">
        <v>3543438.51</v>
      </c>
      <c r="G592" s="20">
        <f t="shared" si="19"/>
        <v>90.50697325738805</v>
      </c>
      <c r="H592" s="19"/>
      <c r="I592" s="19"/>
      <c r="J592" s="19"/>
    </row>
    <row r="593" spans="1:10" s="5" customFormat="1" ht="13.5" customHeight="1">
      <c r="A593" s="19"/>
      <c r="B593" s="19"/>
      <c r="C593" s="176" t="s">
        <v>188</v>
      </c>
      <c r="D593" s="19" t="s">
        <v>29</v>
      </c>
      <c r="E593" s="24">
        <v>1041801</v>
      </c>
      <c r="F593" s="24">
        <v>1029225.81</v>
      </c>
      <c r="G593" s="23">
        <f t="shared" si="19"/>
        <v>98.79293742278996</v>
      </c>
      <c r="H593" s="19"/>
      <c r="I593" s="19"/>
      <c r="J593" s="19"/>
    </row>
    <row r="594" spans="1:10" s="5" customFormat="1" ht="15" customHeight="1">
      <c r="A594" s="19"/>
      <c r="B594" s="19"/>
      <c r="C594" s="176" t="s">
        <v>189</v>
      </c>
      <c r="D594" s="19" t="s">
        <v>30</v>
      </c>
      <c r="E594" s="24">
        <v>910112</v>
      </c>
      <c r="F594" s="24">
        <v>711509.74</v>
      </c>
      <c r="G594" s="22">
        <f t="shared" si="19"/>
        <v>78.17826157659717</v>
      </c>
      <c r="H594" s="19"/>
      <c r="I594" s="19"/>
      <c r="J594" s="19"/>
    </row>
    <row r="595" spans="1:10" s="5" customFormat="1" ht="13.5" customHeight="1">
      <c r="A595" s="19"/>
      <c r="B595" s="19"/>
      <c r="C595" s="176" t="s">
        <v>190</v>
      </c>
      <c r="D595" s="19" t="s">
        <v>31</v>
      </c>
      <c r="E595" s="24">
        <v>46110</v>
      </c>
      <c r="F595" s="24">
        <v>45020.36</v>
      </c>
      <c r="G595" s="23">
        <f t="shared" si="19"/>
        <v>97.6368683582737</v>
      </c>
      <c r="H595" s="19"/>
      <c r="I595" s="19"/>
      <c r="J595" s="19"/>
    </row>
    <row r="596" spans="1:10" s="5" customFormat="1" ht="18" customHeight="1">
      <c r="A596" s="19"/>
      <c r="B596" s="19"/>
      <c r="C596" s="176" t="s">
        <v>191</v>
      </c>
      <c r="D596" s="19" t="s">
        <v>32</v>
      </c>
      <c r="E596" s="24">
        <v>72360</v>
      </c>
      <c r="F596" s="24">
        <v>72985.93</v>
      </c>
      <c r="G596" s="23">
        <f t="shared" si="19"/>
        <v>100.86502211166388</v>
      </c>
      <c r="H596" s="19"/>
      <c r="I596" s="19"/>
      <c r="J596" s="19"/>
    </row>
    <row r="597" spans="1:10" ht="15">
      <c r="A597" s="19"/>
      <c r="B597" s="19"/>
      <c r="C597" s="176" t="s">
        <v>185</v>
      </c>
      <c r="D597" s="19" t="s">
        <v>58</v>
      </c>
      <c r="E597" s="32">
        <v>6000</v>
      </c>
      <c r="F597" s="32">
        <v>2780.29</v>
      </c>
      <c r="G597" s="22">
        <f t="shared" si="19"/>
        <v>46.338166666666666</v>
      </c>
      <c r="H597" s="19"/>
      <c r="I597" s="19"/>
      <c r="J597" s="19"/>
    </row>
    <row r="598" spans="1:10" ht="15">
      <c r="A598" s="19"/>
      <c r="B598" s="19"/>
      <c r="C598" s="176" t="s">
        <v>196</v>
      </c>
      <c r="D598" s="19" t="s">
        <v>412</v>
      </c>
      <c r="E598" s="32">
        <v>12000</v>
      </c>
      <c r="F598" s="32">
        <v>3045.2</v>
      </c>
      <c r="G598" s="22">
        <f t="shared" si="19"/>
        <v>25.376666666666665</v>
      </c>
      <c r="H598" s="19"/>
      <c r="I598" s="19"/>
      <c r="J598" s="19"/>
    </row>
    <row r="599" spans="1:10" ht="15">
      <c r="A599" s="19"/>
      <c r="B599" s="19"/>
      <c r="C599" s="176" t="s">
        <v>197</v>
      </c>
      <c r="D599" s="19" t="s">
        <v>413</v>
      </c>
      <c r="E599" s="32">
        <v>800</v>
      </c>
      <c r="F599" s="32">
        <v>300</v>
      </c>
      <c r="G599" s="22">
        <f t="shared" si="19"/>
        <v>37.5</v>
      </c>
      <c r="H599" s="19"/>
      <c r="I599" s="19"/>
      <c r="J599" s="19"/>
    </row>
    <row r="600" spans="1:10" ht="15">
      <c r="A600" s="19"/>
      <c r="B600" s="19"/>
      <c r="C600" s="176" t="s">
        <v>192</v>
      </c>
      <c r="D600" s="19" t="s">
        <v>95</v>
      </c>
      <c r="E600" s="32">
        <v>71000</v>
      </c>
      <c r="F600" s="32">
        <v>78339</v>
      </c>
      <c r="G600" s="22">
        <f t="shared" si="19"/>
        <v>110.33661971830986</v>
      </c>
      <c r="H600" s="19"/>
      <c r="I600" s="19"/>
      <c r="J600" s="19"/>
    </row>
    <row r="601" spans="1:10" ht="15">
      <c r="A601" s="19"/>
      <c r="B601" s="19"/>
      <c r="C601" s="176" t="s">
        <v>193</v>
      </c>
      <c r="D601" s="19" t="s">
        <v>281</v>
      </c>
      <c r="E601" s="32">
        <v>91121</v>
      </c>
      <c r="F601" s="32">
        <v>19695.6</v>
      </c>
      <c r="G601" s="22">
        <f t="shared" si="19"/>
        <v>21.614775957243662</v>
      </c>
      <c r="H601" s="19"/>
      <c r="I601" s="19"/>
      <c r="J601" s="19"/>
    </row>
    <row r="602" spans="1:10" ht="19.5" customHeight="1">
      <c r="A602" s="19"/>
      <c r="B602" s="19"/>
      <c r="C602" s="176" t="s">
        <v>199</v>
      </c>
      <c r="D602" s="19" t="s">
        <v>34</v>
      </c>
      <c r="E602" s="32">
        <v>15000</v>
      </c>
      <c r="F602" s="32">
        <v>10022.8</v>
      </c>
      <c r="G602" s="22">
        <f t="shared" si="19"/>
        <v>66.81866666666666</v>
      </c>
      <c r="H602" s="19"/>
      <c r="I602" s="19"/>
      <c r="J602" s="19"/>
    </row>
    <row r="603" spans="1:10" ht="42.75">
      <c r="A603" s="19"/>
      <c r="B603" s="19"/>
      <c r="C603" s="176" t="s">
        <v>287</v>
      </c>
      <c r="D603" s="177" t="s">
        <v>321</v>
      </c>
      <c r="E603" s="32">
        <v>158000</v>
      </c>
      <c r="F603" s="32">
        <v>120005.96</v>
      </c>
      <c r="G603" s="22">
        <f t="shared" si="19"/>
        <v>75.95313924050633</v>
      </c>
      <c r="H603" s="19"/>
      <c r="I603" s="19"/>
      <c r="J603" s="19"/>
    </row>
    <row r="604" spans="1:10" ht="21" customHeight="1">
      <c r="A604" s="19"/>
      <c r="B604" s="19"/>
      <c r="C604" s="176" t="s">
        <v>203</v>
      </c>
      <c r="D604" s="19" t="s">
        <v>59</v>
      </c>
      <c r="E604" s="32">
        <v>2500</v>
      </c>
      <c r="F604" s="32">
        <v>3521.82</v>
      </c>
      <c r="G604" s="22">
        <f t="shared" si="19"/>
        <v>140.87279999999998</v>
      </c>
      <c r="H604" s="19"/>
      <c r="I604" s="19"/>
      <c r="J604" s="19"/>
    </row>
    <row r="605" spans="1:10" ht="20.25" customHeight="1">
      <c r="A605" s="19"/>
      <c r="B605" s="19"/>
      <c r="C605" s="176" t="s">
        <v>202</v>
      </c>
      <c r="D605" s="19" t="s">
        <v>60</v>
      </c>
      <c r="E605" s="32">
        <v>1488296</v>
      </c>
      <c r="F605" s="32">
        <v>1446986</v>
      </c>
      <c r="G605" s="23">
        <f t="shared" si="19"/>
        <v>97.22434246950876</v>
      </c>
      <c r="H605" s="19"/>
      <c r="I605" s="19"/>
      <c r="J605" s="19"/>
    </row>
    <row r="606" spans="1:10" ht="15.75">
      <c r="A606" s="19"/>
      <c r="B606" s="19"/>
      <c r="C606" s="25" t="s">
        <v>393</v>
      </c>
      <c r="D606" s="25" t="s">
        <v>380</v>
      </c>
      <c r="E606" s="30">
        <v>2097476.19</v>
      </c>
      <c r="F606" s="30">
        <v>903574.19</v>
      </c>
      <c r="G606" s="21">
        <f t="shared" si="19"/>
        <v>43.07911547734899</v>
      </c>
      <c r="H606" s="19"/>
      <c r="I606" s="19"/>
      <c r="J606" s="19"/>
    </row>
    <row r="607" spans="1:21" ht="15.75">
      <c r="A607" s="19"/>
      <c r="B607" s="19"/>
      <c r="C607" s="197" t="s">
        <v>139</v>
      </c>
      <c r="D607" s="19" t="s">
        <v>379</v>
      </c>
      <c r="E607" s="32">
        <v>27000</v>
      </c>
      <c r="F607" s="32">
        <v>654.2</v>
      </c>
      <c r="G607" s="22">
        <f t="shared" si="19"/>
        <v>2.422962962962963</v>
      </c>
      <c r="H607" s="19"/>
      <c r="I607" s="195"/>
      <c r="J607" s="19"/>
      <c r="U607">
        <f>E1426+E597</f>
        <v>6000</v>
      </c>
    </row>
    <row r="608" spans="1:10" ht="30">
      <c r="A608" s="19"/>
      <c r="B608" s="19"/>
      <c r="C608" s="197" t="s">
        <v>291</v>
      </c>
      <c r="D608" s="130" t="s">
        <v>320</v>
      </c>
      <c r="E608" s="32">
        <v>287300</v>
      </c>
      <c r="F608" s="32">
        <v>318171.8</v>
      </c>
      <c r="G608" s="22">
        <f t="shared" si="19"/>
        <v>110.74549251653323</v>
      </c>
      <c r="H608" s="19"/>
      <c r="I608" s="19"/>
      <c r="J608" s="19"/>
    </row>
    <row r="609" spans="1:10" ht="15">
      <c r="A609" s="19"/>
      <c r="B609" s="19"/>
      <c r="C609" s="197" t="s">
        <v>365</v>
      </c>
      <c r="D609" s="130" t="s">
        <v>414</v>
      </c>
      <c r="E609" s="32">
        <v>1644620.03</v>
      </c>
      <c r="F609" s="32">
        <v>506192.03</v>
      </c>
      <c r="G609" s="22">
        <f t="shared" si="19"/>
        <v>30.77866137870156</v>
      </c>
      <c r="H609" s="19"/>
      <c r="I609" s="19"/>
      <c r="J609" s="19"/>
    </row>
    <row r="610" spans="1:10" ht="30">
      <c r="A610" s="19"/>
      <c r="B610" s="19"/>
      <c r="C610" s="197" t="s">
        <v>381</v>
      </c>
      <c r="D610" s="130" t="s">
        <v>415</v>
      </c>
      <c r="E610" s="32">
        <v>78556.16</v>
      </c>
      <c r="F610" s="32">
        <v>78556.16</v>
      </c>
      <c r="G610" s="22">
        <f t="shared" si="19"/>
        <v>100</v>
      </c>
      <c r="H610" s="19"/>
      <c r="I610" s="19"/>
      <c r="J610" s="19"/>
    </row>
    <row r="611" spans="1:10" ht="15">
      <c r="A611" s="19"/>
      <c r="B611" s="19"/>
      <c r="C611" s="197" t="s">
        <v>382</v>
      </c>
      <c r="D611" s="130" t="s">
        <v>364</v>
      </c>
      <c r="E611" s="32">
        <v>60000</v>
      </c>
      <c r="F611" s="32">
        <v>0</v>
      </c>
      <c r="G611" s="22">
        <f t="shared" si="19"/>
        <v>0</v>
      </c>
      <c r="H611" s="19"/>
      <c r="I611" s="19"/>
      <c r="J611" s="19"/>
    </row>
    <row r="612" spans="1:10" ht="15.75">
      <c r="A612" s="19"/>
      <c r="B612" s="19"/>
      <c r="C612" s="25" t="s">
        <v>64</v>
      </c>
      <c r="D612" s="25" t="s">
        <v>62</v>
      </c>
      <c r="E612" s="30">
        <v>715685</v>
      </c>
      <c r="F612" s="30">
        <v>547473.87</v>
      </c>
      <c r="G612" s="20">
        <f t="shared" si="19"/>
        <v>76.49648518552156</v>
      </c>
      <c r="H612" s="19"/>
      <c r="I612" s="19"/>
      <c r="J612" s="19"/>
    </row>
    <row r="613" spans="1:10" ht="30">
      <c r="A613" s="19"/>
      <c r="B613" s="19"/>
      <c r="C613" s="199" t="s">
        <v>137</v>
      </c>
      <c r="D613" s="178" t="s">
        <v>383</v>
      </c>
      <c r="E613" s="129">
        <v>22335</v>
      </c>
      <c r="F613" s="129">
        <v>18907.79</v>
      </c>
      <c r="G613" s="22">
        <f t="shared" si="19"/>
        <v>84.6554286993508</v>
      </c>
      <c r="H613" s="18"/>
      <c r="I613" s="19"/>
      <c r="J613" s="19"/>
    </row>
    <row r="614" spans="1:10" ht="30">
      <c r="A614" s="19"/>
      <c r="B614" s="19"/>
      <c r="C614" s="179" t="s">
        <v>200</v>
      </c>
      <c r="D614" s="178" t="s">
        <v>322</v>
      </c>
      <c r="E614" s="129">
        <v>60000</v>
      </c>
      <c r="F614" s="33">
        <v>46212.3</v>
      </c>
      <c r="G614" s="22">
        <f t="shared" si="19"/>
        <v>77.0205</v>
      </c>
      <c r="H614" s="18"/>
      <c r="I614" s="19"/>
      <c r="J614" s="19"/>
    </row>
    <row r="615" spans="1:10" ht="15">
      <c r="A615" s="19"/>
      <c r="B615" s="19"/>
      <c r="C615" s="179" t="s">
        <v>176</v>
      </c>
      <c r="D615" s="178" t="s">
        <v>384</v>
      </c>
      <c r="E615" s="129">
        <v>278655</v>
      </c>
      <c r="F615" s="198">
        <v>148768.64</v>
      </c>
      <c r="G615" s="22">
        <v>53.39</v>
      </c>
      <c r="H615" s="18"/>
      <c r="I615" s="19"/>
      <c r="J615" s="19"/>
    </row>
    <row r="616" spans="1:10" ht="30">
      <c r="A616" s="19"/>
      <c r="B616" s="19"/>
      <c r="C616" s="179" t="s">
        <v>138</v>
      </c>
      <c r="D616" s="178" t="s">
        <v>386</v>
      </c>
      <c r="E616" s="129">
        <v>20800</v>
      </c>
      <c r="F616" s="198">
        <v>17742.27</v>
      </c>
      <c r="G616" s="22">
        <v>85.3</v>
      </c>
      <c r="H616" s="18"/>
      <c r="I616" s="19"/>
      <c r="J616" s="19"/>
    </row>
    <row r="617" spans="1:10" ht="15">
      <c r="A617" s="19"/>
      <c r="B617" s="19"/>
      <c r="C617" s="179" t="s">
        <v>123</v>
      </c>
      <c r="D617" s="178" t="s">
        <v>385</v>
      </c>
      <c r="E617" s="129">
        <v>200100</v>
      </c>
      <c r="F617" s="198">
        <v>161590.16</v>
      </c>
      <c r="G617" s="22">
        <v>80.75</v>
      </c>
      <c r="H617" s="18"/>
      <c r="I617" s="19"/>
      <c r="J617" s="19"/>
    </row>
    <row r="618" spans="1:10" ht="15">
      <c r="A618" s="19"/>
      <c r="B618" s="19"/>
      <c r="C618" s="179" t="s">
        <v>194</v>
      </c>
      <c r="D618" s="178" t="s">
        <v>387</v>
      </c>
      <c r="E618" s="129">
        <v>28020</v>
      </c>
      <c r="F618" s="198">
        <v>24161.39</v>
      </c>
      <c r="G618" s="22">
        <v>86.23</v>
      </c>
      <c r="H618" s="18"/>
      <c r="I618" s="19"/>
      <c r="J618" s="19"/>
    </row>
    <row r="619" spans="1:10" ht="15">
      <c r="A619" s="19"/>
      <c r="B619" s="19"/>
      <c r="C619" s="179" t="s">
        <v>264</v>
      </c>
      <c r="D619" s="178" t="s">
        <v>388</v>
      </c>
      <c r="E619" s="129">
        <v>14000</v>
      </c>
      <c r="F619" s="198">
        <v>5840.87</v>
      </c>
      <c r="G619" s="22">
        <v>41.72</v>
      </c>
      <c r="H619" s="18"/>
      <c r="I619" s="19"/>
      <c r="J619" s="19"/>
    </row>
    <row r="620" spans="1:10" ht="15">
      <c r="A620" s="19"/>
      <c r="B620" s="19"/>
      <c r="C620" s="179" t="s">
        <v>299</v>
      </c>
      <c r="D620" s="178" t="s">
        <v>389</v>
      </c>
      <c r="E620" s="129">
        <v>12275</v>
      </c>
      <c r="F620" s="198">
        <v>12155.6</v>
      </c>
      <c r="G620" s="22">
        <v>99.03</v>
      </c>
      <c r="H620" s="18"/>
      <c r="I620" s="19"/>
      <c r="J620" s="19"/>
    </row>
    <row r="621" spans="1:10" ht="30">
      <c r="A621" s="19"/>
      <c r="B621" s="19"/>
      <c r="C621" s="179" t="s">
        <v>390</v>
      </c>
      <c r="D621" s="178" t="s">
        <v>416</v>
      </c>
      <c r="E621" s="129">
        <v>12000</v>
      </c>
      <c r="F621" s="198">
        <v>14805.35</v>
      </c>
      <c r="G621" s="22">
        <v>123.38</v>
      </c>
      <c r="H621" s="18"/>
      <c r="I621" s="19"/>
      <c r="J621" s="19"/>
    </row>
    <row r="622" spans="1:10" ht="45">
      <c r="A622" s="19"/>
      <c r="B622" s="19"/>
      <c r="C622" s="179" t="s">
        <v>357</v>
      </c>
      <c r="D622" s="178" t="s">
        <v>417</v>
      </c>
      <c r="E622" s="129">
        <v>0</v>
      </c>
      <c r="F622" s="198">
        <v>25.11</v>
      </c>
      <c r="G622" s="22">
        <v>0</v>
      </c>
      <c r="H622" s="18"/>
      <c r="I622" s="19"/>
      <c r="J622" s="19"/>
    </row>
    <row r="623" spans="1:10" ht="30">
      <c r="A623" s="19"/>
      <c r="B623" s="19"/>
      <c r="C623" s="180">
        <v>2700</v>
      </c>
      <c r="D623" s="130" t="s">
        <v>109</v>
      </c>
      <c r="E623" s="32">
        <v>67500</v>
      </c>
      <c r="F623" s="32">
        <v>97264.39</v>
      </c>
      <c r="G623" s="23">
        <f>F623/E623*100</f>
        <v>144.0953925925926</v>
      </c>
      <c r="H623" s="19"/>
      <c r="I623" s="19"/>
      <c r="J623" s="19"/>
    </row>
    <row r="624" spans="1:10" ht="15.75">
      <c r="A624" s="19"/>
      <c r="B624" s="19"/>
      <c r="C624" s="19"/>
      <c r="D624" s="19"/>
      <c r="E624" s="32"/>
      <c r="F624" s="32"/>
      <c r="G624" s="21"/>
      <c r="H624" s="19"/>
      <c r="I624" s="19"/>
      <c r="J624" s="19"/>
    </row>
    <row r="625" spans="1:10" ht="31.5">
      <c r="A625" s="25"/>
      <c r="B625" s="25"/>
      <c r="C625" s="25" t="s">
        <v>56</v>
      </c>
      <c r="D625" s="200" t="s">
        <v>395</v>
      </c>
      <c r="E625" s="30">
        <v>4945085</v>
      </c>
      <c r="F625" s="30">
        <v>4409738.38</v>
      </c>
      <c r="G625" s="21">
        <f>F625/E625*100</f>
        <v>89.17416748144875</v>
      </c>
      <c r="H625" s="25"/>
      <c r="I625" s="25"/>
      <c r="J625" s="25"/>
    </row>
    <row r="626" spans="1:10" ht="15.75">
      <c r="A626" s="25"/>
      <c r="B626" s="25"/>
      <c r="C626" s="25"/>
      <c r="D626" s="25"/>
      <c r="E626" s="30"/>
      <c r="F626" s="30"/>
      <c r="G626" s="20"/>
      <c r="H626" s="25"/>
      <c r="I626" s="25"/>
      <c r="J626" s="25"/>
    </row>
    <row r="627" spans="1:10" ht="15.75">
      <c r="A627" s="19"/>
      <c r="B627" s="19"/>
      <c r="C627" s="25" t="s">
        <v>86</v>
      </c>
      <c r="D627" s="25" t="s">
        <v>79</v>
      </c>
      <c r="E627" s="30">
        <f>E628+E629+E630</f>
        <v>3913298</v>
      </c>
      <c r="F627" s="30">
        <f>F628+F629+F630</f>
        <v>3913298</v>
      </c>
      <c r="G627" s="20">
        <f>F627/E627*100</f>
        <v>100</v>
      </c>
      <c r="H627" s="19"/>
      <c r="I627" s="19"/>
      <c r="J627" s="19"/>
    </row>
    <row r="628" spans="1:10" s="5" customFormat="1" ht="15">
      <c r="A628" s="19"/>
      <c r="B628" s="19"/>
      <c r="C628" s="19"/>
      <c r="D628" s="19" t="s">
        <v>63</v>
      </c>
      <c r="E628" s="32">
        <v>3047998</v>
      </c>
      <c r="F628" s="32">
        <v>3047998</v>
      </c>
      <c r="G628" s="23">
        <f>F628/E628*100</f>
        <v>100</v>
      </c>
      <c r="H628" s="19"/>
      <c r="I628" s="19"/>
      <c r="J628" s="19"/>
    </row>
    <row r="629" spans="1:10" s="5" customFormat="1" ht="15">
      <c r="A629" s="19"/>
      <c r="B629" s="19"/>
      <c r="C629" s="19"/>
      <c r="D629" s="19" t="s">
        <v>80</v>
      </c>
      <c r="E629" s="32">
        <v>858601</v>
      </c>
      <c r="F629" s="32">
        <v>858601</v>
      </c>
      <c r="G629" s="22">
        <f>F629/E629*100</f>
        <v>100</v>
      </c>
      <c r="H629" s="19"/>
      <c r="I629" s="19"/>
      <c r="J629" s="19"/>
    </row>
    <row r="630" spans="1:10" ht="15">
      <c r="A630" s="19"/>
      <c r="B630" s="19"/>
      <c r="C630" s="19"/>
      <c r="D630" s="19" t="s">
        <v>391</v>
      </c>
      <c r="E630" s="32">
        <v>6699</v>
      </c>
      <c r="F630" s="32">
        <v>6699</v>
      </c>
      <c r="G630" s="22">
        <v>100</v>
      </c>
      <c r="H630" s="19"/>
      <c r="I630" s="19"/>
      <c r="J630" s="19"/>
    </row>
    <row r="631" spans="1:10" s="8" customFormat="1" ht="15">
      <c r="A631" s="19"/>
      <c r="B631" s="19"/>
      <c r="C631" s="19"/>
      <c r="D631" s="19"/>
      <c r="E631" s="32"/>
      <c r="F631" s="32"/>
      <c r="G631" s="22"/>
      <c r="H631" s="19"/>
      <c r="I631" s="19"/>
      <c r="J631" s="19"/>
    </row>
    <row r="632" spans="1:10" s="8" customFormat="1" ht="15.75">
      <c r="A632" s="19"/>
      <c r="B632" s="19"/>
      <c r="C632" s="25" t="s">
        <v>98</v>
      </c>
      <c r="D632" s="25" t="s">
        <v>363</v>
      </c>
      <c r="E632" s="30">
        <v>2286864.5</v>
      </c>
      <c r="F632" s="30">
        <v>2206781.31</v>
      </c>
      <c r="G632" s="20">
        <v>96.5</v>
      </c>
      <c r="H632" s="19"/>
      <c r="I632" s="19"/>
      <c r="J632" s="19"/>
    </row>
    <row r="633" spans="1:10" s="8" customFormat="1" ht="15">
      <c r="A633" s="19"/>
      <c r="B633" s="19"/>
      <c r="C633" s="19" t="s">
        <v>99</v>
      </c>
      <c r="D633" s="19" t="s">
        <v>90</v>
      </c>
      <c r="E633" s="32">
        <v>469229</v>
      </c>
      <c r="F633" s="32">
        <v>468859.85</v>
      </c>
      <c r="G633" s="22">
        <f>F633/E633*100</f>
        <v>99.92132839189392</v>
      </c>
      <c r="H633" s="19"/>
      <c r="I633" s="19"/>
      <c r="J633" s="19"/>
    </row>
    <row r="634" spans="1:10" s="5" customFormat="1" ht="15.75">
      <c r="A634" s="19"/>
      <c r="B634" s="19"/>
      <c r="C634" s="19"/>
      <c r="D634" s="19" t="s">
        <v>282</v>
      </c>
      <c r="E634" s="32"/>
      <c r="F634" s="32"/>
      <c r="G634" s="21"/>
      <c r="H634" s="19"/>
      <c r="I634" s="19"/>
      <c r="J634" s="19"/>
    </row>
    <row r="635" spans="1:10" s="5" customFormat="1" ht="15">
      <c r="A635" s="19"/>
      <c r="B635" s="19"/>
      <c r="C635" s="19" t="s">
        <v>100</v>
      </c>
      <c r="D635" s="19" t="s">
        <v>91</v>
      </c>
      <c r="E635" s="32">
        <v>1622182.79</v>
      </c>
      <c r="F635" s="32">
        <v>1568843.57</v>
      </c>
      <c r="G635" s="23">
        <f>F635/E635*100</f>
        <v>96.71188596446643</v>
      </c>
      <c r="H635" s="19"/>
      <c r="I635" s="19"/>
      <c r="J635" s="19"/>
    </row>
    <row r="636" spans="1:10" ht="15">
      <c r="A636" s="19"/>
      <c r="B636" s="19"/>
      <c r="C636" s="19"/>
      <c r="D636" s="19" t="s">
        <v>288</v>
      </c>
      <c r="E636" s="32"/>
      <c r="F636" s="32"/>
      <c r="G636" s="23"/>
      <c r="H636" s="19"/>
      <c r="I636" s="19"/>
      <c r="J636" s="19"/>
    </row>
    <row r="637" spans="1:10" ht="30.75">
      <c r="A637" s="19"/>
      <c r="B637" s="19"/>
      <c r="C637" s="19" t="s">
        <v>101</v>
      </c>
      <c r="D637" s="130" t="s">
        <v>392</v>
      </c>
      <c r="E637" s="32">
        <v>195452.71</v>
      </c>
      <c r="F637" s="32">
        <v>169077.89</v>
      </c>
      <c r="G637" s="23">
        <f>F637/E637*100</f>
        <v>86.50577932636494</v>
      </c>
      <c r="H637" s="19"/>
      <c r="I637" s="195"/>
      <c r="J637" s="19"/>
    </row>
    <row r="638" spans="1:10" ht="15">
      <c r="A638" s="19"/>
      <c r="B638" s="19"/>
      <c r="C638" s="19">
        <v>2007</v>
      </c>
      <c r="D638" s="19" t="s">
        <v>364</v>
      </c>
      <c r="E638" s="32">
        <v>148672.39</v>
      </c>
      <c r="F638" s="32">
        <v>145469.93</v>
      </c>
      <c r="G638" s="22">
        <f>F638/E638*100</f>
        <v>97.84596184940591</v>
      </c>
      <c r="H638" s="19"/>
      <c r="I638" s="19"/>
      <c r="J638" s="19"/>
    </row>
    <row r="639" spans="1:10" ht="15">
      <c r="A639" s="19"/>
      <c r="B639" s="19"/>
      <c r="C639" s="19">
        <v>2009</v>
      </c>
      <c r="D639" s="19" t="s">
        <v>364</v>
      </c>
      <c r="E639" s="32">
        <v>14780.32</v>
      </c>
      <c r="F639" s="32">
        <v>14607.96</v>
      </c>
      <c r="G639" s="22">
        <v>98.83</v>
      </c>
      <c r="H639" s="19"/>
      <c r="I639" s="19"/>
      <c r="J639" s="19"/>
    </row>
    <row r="640" spans="1:10" ht="15">
      <c r="A640" s="19"/>
      <c r="B640" s="19"/>
      <c r="C640" s="19">
        <v>2310</v>
      </c>
      <c r="D640" s="19" t="s">
        <v>364</v>
      </c>
      <c r="E640" s="32">
        <v>14000</v>
      </c>
      <c r="F640" s="32">
        <v>0</v>
      </c>
      <c r="G640" s="22">
        <v>0</v>
      </c>
      <c r="H640" s="19"/>
      <c r="I640" s="19"/>
      <c r="J640" s="19"/>
    </row>
    <row r="641" spans="1:10" ht="15">
      <c r="A641" s="19"/>
      <c r="B641" s="19"/>
      <c r="C641" s="19">
        <v>2320</v>
      </c>
      <c r="D641" s="19" t="s">
        <v>364</v>
      </c>
      <c r="E641" s="32">
        <v>18000</v>
      </c>
      <c r="F641" s="32">
        <v>9000</v>
      </c>
      <c r="G641" s="22">
        <v>50</v>
      </c>
      <c r="H641" s="19"/>
      <c r="I641" s="19"/>
      <c r="J641" s="19"/>
    </row>
    <row r="642" spans="1:10" ht="15.75">
      <c r="A642" s="19"/>
      <c r="B642" s="19"/>
      <c r="C642" s="25"/>
      <c r="D642" s="25"/>
      <c r="E642" s="30"/>
      <c r="F642" s="30"/>
      <c r="G642" s="21"/>
      <c r="H642" s="19"/>
      <c r="I642" s="19"/>
      <c r="J642" s="19"/>
    </row>
    <row r="643" spans="1:10" ht="15.75">
      <c r="A643" s="19"/>
      <c r="B643" s="19"/>
      <c r="C643" s="25"/>
      <c r="D643" s="25"/>
      <c r="E643" s="30"/>
      <c r="F643" s="30"/>
      <c r="G643" s="21"/>
      <c r="H643" s="19"/>
      <c r="I643" s="19"/>
      <c r="J643" s="19"/>
    </row>
    <row r="644" spans="1:10" ht="15.75">
      <c r="A644" s="19"/>
      <c r="B644" s="19"/>
      <c r="C644" s="25"/>
      <c r="D644" s="25"/>
      <c r="E644" s="30"/>
      <c r="F644" s="30"/>
      <c r="G644" s="21"/>
      <c r="H644" s="19"/>
      <c r="I644" s="19"/>
      <c r="J644" s="19"/>
    </row>
    <row r="645" spans="1:10" ht="30.75" customHeight="1">
      <c r="A645" s="19"/>
      <c r="B645" s="19"/>
      <c r="C645" s="201" t="s">
        <v>396</v>
      </c>
      <c r="D645" s="25" t="s">
        <v>397</v>
      </c>
      <c r="E645" s="30">
        <v>6200162.5</v>
      </c>
      <c r="F645" s="30">
        <v>6120079.31</v>
      </c>
      <c r="G645" s="21">
        <v>98.71</v>
      </c>
      <c r="H645" s="19"/>
      <c r="I645" s="19"/>
      <c r="J645" s="19"/>
    </row>
    <row r="646" spans="1:10" ht="15">
      <c r="A646" s="19"/>
      <c r="B646" s="19"/>
      <c r="C646" s="19"/>
      <c r="D646" s="130"/>
      <c r="E646" s="32"/>
      <c r="F646" s="32"/>
      <c r="G646" s="23"/>
      <c r="H646" s="19"/>
      <c r="I646" s="19"/>
      <c r="J646" s="19"/>
    </row>
    <row r="647" spans="1:10" ht="15.75">
      <c r="A647" s="19"/>
      <c r="B647" s="19"/>
      <c r="C647" s="19"/>
      <c r="D647" s="19"/>
      <c r="E647" s="19"/>
      <c r="F647" s="19"/>
      <c r="G647" s="21"/>
      <c r="H647" s="19"/>
      <c r="I647" s="19"/>
      <c r="J647" s="19"/>
    </row>
    <row r="648" spans="1:10" ht="15.75">
      <c r="A648" s="19"/>
      <c r="B648" s="19"/>
      <c r="C648" s="19"/>
      <c r="D648" s="19"/>
      <c r="E648" s="19"/>
      <c r="F648" s="19"/>
      <c r="G648" s="21"/>
      <c r="H648" s="19"/>
      <c r="I648" s="19"/>
      <c r="J648" s="19"/>
    </row>
    <row r="649" spans="1:10" ht="15.75">
      <c r="A649" s="25"/>
      <c r="B649" s="25"/>
      <c r="C649" s="25" t="s">
        <v>55</v>
      </c>
      <c r="D649" s="25" t="s">
        <v>102</v>
      </c>
      <c r="E649" s="30">
        <v>10694616.56</v>
      </c>
      <c r="F649" s="30">
        <v>10148138.67</v>
      </c>
      <c r="G649" s="21">
        <f aca="true" t="shared" si="20" ref="G649:G655">F649/E649*100</f>
        <v>94.89015911010839</v>
      </c>
      <c r="H649" s="25"/>
      <c r="I649" s="25"/>
      <c r="J649" s="25"/>
    </row>
    <row r="650" spans="1:10" ht="15">
      <c r="A650" s="19"/>
      <c r="B650" s="19"/>
      <c r="C650" s="19"/>
      <c r="D650" s="19" t="s">
        <v>289</v>
      </c>
      <c r="E650" s="32">
        <v>5556280.3</v>
      </c>
      <c r="F650" s="32">
        <v>5459465.94</v>
      </c>
      <c r="G650" s="22">
        <f t="shared" si="20"/>
        <v>98.25756882711623</v>
      </c>
      <c r="H650" s="19"/>
      <c r="I650" s="19"/>
      <c r="J650" s="19"/>
    </row>
    <row r="651" spans="1:10" ht="15">
      <c r="A651" s="19"/>
      <c r="B651" s="19"/>
      <c r="C651" s="19"/>
      <c r="D651" s="19" t="s">
        <v>66</v>
      </c>
      <c r="E651" s="32">
        <v>301800</v>
      </c>
      <c r="F651" s="32">
        <v>233034.1</v>
      </c>
      <c r="G651" s="22">
        <f t="shared" si="20"/>
        <v>77.21474486414844</v>
      </c>
      <c r="H651" s="19"/>
      <c r="I651" s="19"/>
      <c r="J651" s="19"/>
    </row>
    <row r="652" spans="1:10" ht="15">
      <c r="A652" s="19"/>
      <c r="B652" s="19"/>
      <c r="C652" s="19"/>
      <c r="D652" s="19" t="s">
        <v>67</v>
      </c>
      <c r="E652" s="32">
        <v>100000</v>
      </c>
      <c r="F652" s="32">
        <v>100000</v>
      </c>
      <c r="G652" s="22">
        <f t="shared" si="20"/>
        <v>100</v>
      </c>
      <c r="H652" s="19"/>
      <c r="I652" s="19"/>
      <c r="J652" s="19"/>
    </row>
    <row r="653" spans="1:10" ht="15">
      <c r="A653" s="19"/>
      <c r="B653" s="19"/>
      <c r="C653" s="19"/>
      <c r="D653" s="19" t="s">
        <v>398</v>
      </c>
      <c r="E653" s="32">
        <v>4736536.26</v>
      </c>
      <c r="F653" s="32">
        <v>4355638.63</v>
      </c>
      <c r="G653" s="22">
        <f t="shared" si="20"/>
        <v>91.95830858054067</v>
      </c>
      <c r="H653" s="19"/>
      <c r="I653" s="19"/>
      <c r="J653" s="19"/>
    </row>
    <row r="654" spans="1:10" s="8" customFormat="1" ht="15.75">
      <c r="A654" s="25"/>
      <c r="B654" s="25"/>
      <c r="C654" s="25" t="s">
        <v>65</v>
      </c>
      <c r="D654" s="25" t="s">
        <v>103</v>
      </c>
      <c r="E654" s="30">
        <f>E655</f>
        <v>2793807.13</v>
      </c>
      <c r="F654" s="30">
        <f>F655</f>
        <v>384234.95</v>
      </c>
      <c r="G654" s="20">
        <f t="shared" si="20"/>
        <v>13.753095046328415</v>
      </c>
      <c r="H654" s="25"/>
      <c r="I654" s="25"/>
      <c r="J654" s="25"/>
    </row>
    <row r="655" spans="1:10" s="8" customFormat="1" ht="15">
      <c r="A655" s="19"/>
      <c r="B655" s="19"/>
      <c r="C655" s="19"/>
      <c r="D655" s="19" t="s">
        <v>68</v>
      </c>
      <c r="E655" s="32">
        <v>2793807.13</v>
      </c>
      <c r="F655" s="32">
        <v>384234.95</v>
      </c>
      <c r="G655" s="22">
        <f t="shared" si="20"/>
        <v>13.753095046328415</v>
      </c>
      <c r="H655" s="19"/>
      <c r="I655" s="19"/>
      <c r="J655" s="19"/>
    </row>
    <row r="656" spans="1:10" s="8" customFormat="1" ht="15">
      <c r="A656" s="19"/>
      <c r="B656" s="19"/>
      <c r="C656" s="19"/>
      <c r="D656" s="19"/>
      <c r="E656" s="32"/>
      <c r="F656" s="32"/>
      <c r="G656" s="22"/>
      <c r="H656" s="19"/>
      <c r="I656" s="19"/>
      <c r="J656" s="19"/>
    </row>
    <row r="657" spans="1:10" s="8" customFormat="1" ht="15.75">
      <c r="A657" s="25"/>
      <c r="B657" s="25"/>
      <c r="C657" s="25"/>
      <c r="D657" s="25" t="s">
        <v>104</v>
      </c>
      <c r="E657" s="30">
        <f>E649+E654</f>
        <v>13488423.690000001</v>
      </c>
      <c r="F657" s="30">
        <f>F649+F654</f>
        <v>10532373.62</v>
      </c>
      <c r="G657" s="20">
        <f>F657/E657*100</f>
        <v>78.08454021064338</v>
      </c>
      <c r="H657" s="25"/>
      <c r="I657" s="25"/>
      <c r="J657" s="25"/>
    </row>
    <row r="658" spans="1:10" s="5" customFormat="1" ht="15.75">
      <c r="A658" s="19"/>
      <c r="B658" s="19"/>
      <c r="C658" s="19"/>
      <c r="D658" s="19"/>
      <c r="E658" s="31"/>
      <c r="F658" s="31"/>
      <c r="G658" s="25"/>
      <c r="H658" s="19"/>
      <c r="I658" s="19"/>
      <c r="J658" s="19"/>
    </row>
    <row r="659" spans="1:10" ht="15.75">
      <c r="A659" s="19"/>
      <c r="B659" s="19"/>
      <c r="C659" s="19"/>
      <c r="D659" s="130"/>
      <c r="E659" s="31"/>
      <c r="F659" s="31"/>
      <c r="G659" s="25"/>
      <c r="H659" s="19"/>
      <c r="I659" s="19"/>
      <c r="J659" s="19"/>
    </row>
    <row r="660" spans="1:10" ht="15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s="5" customFormat="1" ht="16.5" thickBo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ht="15.75">
      <c r="A662" s="181"/>
      <c r="B662" s="202"/>
      <c r="C662" s="202"/>
      <c r="D662" s="203" t="s">
        <v>323</v>
      </c>
      <c r="E662" s="204"/>
      <c r="F662" s="205" t="s">
        <v>324</v>
      </c>
      <c r="G662" s="206"/>
      <c r="H662" s="204"/>
      <c r="I662" s="205" t="s">
        <v>325</v>
      </c>
      <c r="J662" s="207"/>
    </row>
    <row r="663" spans="1:10" ht="15.75" customHeight="1">
      <c r="A663" s="182"/>
      <c r="B663" s="208" t="s">
        <v>0</v>
      </c>
      <c r="C663" s="208" t="s">
        <v>326</v>
      </c>
      <c r="D663" s="105" t="s">
        <v>327</v>
      </c>
      <c r="E663" s="209" t="s">
        <v>328</v>
      </c>
      <c r="F663" s="209" t="s">
        <v>329</v>
      </c>
      <c r="G663" s="210" t="s">
        <v>330</v>
      </c>
      <c r="H663" s="209" t="s">
        <v>328</v>
      </c>
      <c r="I663" s="209" t="s">
        <v>329</v>
      </c>
      <c r="J663" s="211" t="s">
        <v>330</v>
      </c>
    </row>
    <row r="664" spans="1:10" ht="15.75">
      <c r="A664" s="182"/>
      <c r="B664" s="208" t="s">
        <v>280</v>
      </c>
      <c r="C664" s="208"/>
      <c r="D664" s="105" t="s">
        <v>331</v>
      </c>
      <c r="E664" s="209">
        <f>E665</f>
        <v>91959.79</v>
      </c>
      <c r="F664" s="209">
        <f>F665</f>
        <v>90506.81</v>
      </c>
      <c r="G664" s="209">
        <v>98.42</v>
      </c>
      <c r="H664" s="209">
        <f>H665</f>
        <v>91959.79</v>
      </c>
      <c r="I664" s="209">
        <f>I665</f>
        <v>90506.81</v>
      </c>
      <c r="J664" s="209">
        <f aca="true" t="shared" si="21" ref="J664:J669">I664/H664*100</f>
        <v>98.41998334271969</v>
      </c>
    </row>
    <row r="665" spans="1:10" ht="15.75">
      <c r="A665" s="182"/>
      <c r="B665" s="208"/>
      <c r="C665" s="208" t="s">
        <v>332</v>
      </c>
      <c r="D665" s="105" t="s">
        <v>167</v>
      </c>
      <c r="E665" s="209">
        <v>91959.79</v>
      </c>
      <c r="F665" s="209">
        <v>90506.81</v>
      </c>
      <c r="G665" s="209">
        <v>98.42</v>
      </c>
      <c r="H665" s="209">
        <v>91959.79</v>
      </c>
      <c r="I665" s="209">
        <v>90506.81</v>
      </c>
      <c r="J665" s="209">
        <f t="shared" si="21"/>
        <v>98.41998334271969</v>
      </c>
    </row>
    <row r="666" spans="1:10" ht="15.75">
      <c r="A666" s="182"/>
      <c r="B666" s="208" t="s">
        <v>333</v>
      </c>
      <c r="C666" s="208"/>
      <c r="D666" s="105" t="s">
        <v>334</v>
      </c>
      <c r="E666" s="209">
        <f>E667+E668</f>
        <v>22179</v>
      </c>
      <c r="F666" s="209">
        <f>F667+F668</f>
        <v>22179</v>
      </c>
      <c r="G666" s="209">
        <f>F666/E666*100</f>
        <v>100</v>
      </c>
      <c r="H666" s="209">
        <f>H667+H668</f>
        <v>22179</v>
      </c>
      <c r="I666" s="209">
        <f>I667+I668</f>
        <v>22179</v>
      </c>
      <c r="J666" s="212">
        <f t="shared" si="21"/>
        <v>100</v>
      </c>
    </row>
    <row r="667" spans="1:10" ht="15.75">
      <c r="A667" s="182"/>
      <c r="B667" s="208"/>
      <c r="C667" s="208" t="s">
        <v>335</v>
      </c>
      <c r="D667" s="105" t="s">
        <v>150</v>
      </c>
      <c r="E667" s="209">
        <v>22179</v>
      </c>
      <c r="F667" s="209">
        <v>22179</v>
      </c>
      <c r="G667" s="209">
        <f>F667/E667*100</f>
        <v>100</v>
      </c>
      <c r="H667" s="209">
        <v>22179</v>
      </c>
      <c r="I667" s="209">
        <v>22179</v>
      </c>
      <c r="J667" s="212">
        <f t="shared" si="21"/>
        <v>100</v>
      </c>
    </row>
    <row r="668" spans="1:10" ht="15.75">
      <c r="A668" s="182"/>
      <c r="B668" s="208"/>
      <c r="C668" s="208" t="s">
        <v>350</v>
      </c>
      <c r="D668" s="105" t="s">
        <v>351</v>
      </c>
      <c r="E668" s="209">
        <v>0</v>
      </c>
      <c r="F668" s="209">
        <v>0</v>
      </c>
      <c r="G668" s="209">
        <v>0</v>
      </c>
      <c r="H668" s="209">
        <v>0</v>
      </c>
      <c r="I668" s="209">
        <v>0</v>
      </c>
      <c r="J668" s="212">
        <v>0</v>
      </c>
    </row>
    <row r="669" spans="1:10" ht="43.5">
      <c r="A669" s="182"/>
      <c r="B669" s="208" t="s">
        <v>336</v>
      </c>
      <c r="C669" s="208"/>
      <c r="D669" s="105" t="s">
        <v>337</v>
      </c>
      <c r="E669" s="209">
        <f>E670+E671+E672</f>
        <v>2290</v>
      </c>
      <c r="F669" s="209">
        <f>F670+F671+F672</f>
        <v>2290</v>
      </c>
      <c r="G669" s="209">
        <f>F669/E669*100</f>
        <v>100</v>
      </c>
      <c r="H669" s="209">
        <f>H670+H671+H672</f>
        <v>2290</v>
      </c>
      <c r="I669" s="209">
        <f>I670+I671+I672</f>
        <v>2290</v>
      </c>
      <c r="J669" s="212">
        <f t="shared" si="21"/>
        <v>100</v>
      </c>
    </row>
    <row r="670" spans="1:10" ht="29.25">
      <c r="A670" s="182"/>
      <c r="B670" s="208"/>
      <c r="C670" s="208" t="s">
        <v>338</v>
      </c>
      <c r="D670" s="105" t="s">
        <v>339</v>
      </c>
      <c r="E670" s="209">
        <v>560</v>
      </c>
      <c r="F670" s="209">
        <v>560</v>
      </c>
      <c r="G670" s="209">
        <v>100</v>
      </c>
      <c r="H670" s="209">
        <v>560</v>
      </c>
      <c r="I670" s="209">
        <v>560</v>
      </c>
      <c r="J670" s="212">
        <f>I670/H670*100</f>
        <v>100</v>
      </c>
    </row>
    <row r="671" spans="1:10" ht="15.75">
      <c r="A671" s="182"/>
      <c r="B671" s="208"/>
      <c r="C671" s="208" t="s">
        <v>358</v>
      </c>
      <c r="D671" s="105" t="s">
        <v>359</v>
      </c>
      <c r="E671" s="209"/>
      <c r="F671" s="209"/>
      <c r="G671" s="209"/>
      <c r="H671" s="209">
        <v>0</v>
      </c>
      <c r="I671" s="209">
        <v>0</v>
      </c>
      <c r="J671" s="212">
        <v>0</v>
      </c>
    </row>
    <row r="672" spans="1:10" ht="15.75">
      <c r="A672" s="182"/>
      <c r="B672" s="208"/>
      <c r="C672" s="208" t="s">
        <v>352</v>
      </c>
      <c r="D672" s="105" t="s">
        <v>353</v>
      </c>
      <c r="E672" s="209">
        <v>1730</v>
      </c>
      <c r="F672" s="209">
        <v>1730</v>
      </c>
      <c r="G672" s="209">
        <v>100</v>
      </c>
      <c r="H672" s="209">
        <v>1730</v>
      </c>
      <c r="I672" s="209">
        <v>1730</v>
      </c>
      <c r="J672" s="212">
        <v>100</v>
      </c>
    </row>
    <row r="673" spans="1:10" ht="29.25">
      <c r="A673" s="182"/>
      <c r="B673" s="208" t="s">
        <v>340</v>
      </c>
      <c r="C673" s="208"/>
      <c r="D673" s="105" t="s">
        <v>341</v>
      </c>
      <c r="E673" s="209">
        <f>E674</f>
        <v>0</v>
      </c>
      <c r="F673" s="209">
        <f>F674</f>
        <v>0</v>
      </c>
      <c r="G673" s="209">
        <v>0</v>
      </c>
      <c r="H673" s="209">
        <v>0</v>
      </c>
      <c r="I673" s="209">
        <v>0</v>
      </c>
      <c r="J673" s="212">
        <v>0</v>
      </c>
    </row>
    <row r="674" spans="1:10" ht="15.75">
      <c r="A674" s="182"/>
      <c r="B674" s="208"/>
      <c r="C674" s="208" t="s">
        <v>342</v>
      </c>
      <c r="D674" s="105" t="s">
        <v>343</v>
      </c>
      <c r="E674" s="209">
        <v>0</v>
      </c>
      <c r="F674" s="209">
        <v>0</v>
      </c>
      <c r="G674" s="209">
        <v>0</v>
      </c>
      <c r="H674" s="209">
        <v>0</v>
      </c>
      <c r="I674" s="209">
        <v>0</v>
      </c>
      <c r="J674" s="212">
        <v>0</v>
      </c>
    </row>
    <row r="675" spans="1:10" ht="15.75">
      <c r="A675" s="182"/>
      <c r="B675" s="208" t="s">
        <v>344</v>
      </c>
      <c r="C675" s="208"/>
      <c r="D675" s="105" t="s">
        <v>345</v>
      </c>
      <c r="E675" s="209">
        <f>E676+E677+E678+E679</f>
        <v>1505754</v>
      </c>
      <c r="F675" s="209">
        <f>F676+F677+F678+F679</f>
        <v>1453867.76</v>
      </c>
      <c r="G675" s="209">
        <f>F675/E675*100</f>
        <v>96.5541356689074</v>
      </c>
      <c r="H675" s="209">
        <f>H676+H677+H678+H679</f>
        <v>1505754</v>
      </c>
      <c r="I675" s="209">
        <f>I676+I677+I678+I679</f>
        <v>1453867.76</v>
      </c>
      <c r="J675" s="212">
        <f aca="true" t="shared" si="22" ref="J675:J680">I675/H675*100</f>
        <v>96.5541356689074</v>
      </c>
    </row>
    <row r="676" spans="1:10" ht="43.5">
      <c r="A676" s="182"/>
      <c r="B676" s="208"/>
      <c r="C676" s="208" t="s">
        <v>346</v>
      </c>
      <c r="D676" s="105" t="s">
        <v>347</v>
      </c>
      <c r="E676" s="209">
        <v>1471660</v>
      </c>
      <c r="F676" s="209">
        <v>1419773.76</v>
      </c>
      <c r="G676" s="209">
        <f>F676/E676*100</f>
        <v>96.4743052063656</v>
      </c>
      <c r="H676" s="209">
        <v>1471660</v>
      </c>
      <c r="I676" s="209">
        <v>1419773.76</v>
      </c>
      <c r="J676" s="212">
        <f t="shared" si="22"/>
        <v>96.4743052063656</v>
      </c>
    </row>
    <row r="677" spans="1:10" ht="57.75">
      <c r="A677" s="182"/>
      <c r="B677" s="208"/>
      <c r="C677" s="208" t="s">
        <v>348</v>
      </c>
      <c r="D677" s="105" t="s">
        <v>236</v>
      </c>
      <c r="E677" s="209">
        <v>12636</v>
      </c>
      <c r="F677" s="209">
        <v>12636</v>
      </c>
      <c r="G677" s="209">
        <f>F677/E677*100</f>
        <v>100</v>
      </c>
      <c r="H677" s="209">
        <v>12636</v>
      </c>
      <c r="I677" s="209">
        <v>12636</v>
      </c>
      <c r="J677" s="212">
        <f t="shared" si="22"/>
        <v>100</v>
      </c>
    </row>
    <row r="678" spans="1:10" ht="15.75">
      <c r="A678" s="184"/>
      <c r="B678" s="217"/>
      <c r="C678" s="217" t="s">
        <v>354</v>
      </c>
      <c r="D678" s="107" t="s">
        <v>355</v>
      </c>
      <c r="E678" s="218">
        <v>10158</v>
      </c>
      <c r="F678" s="218">
        <v>10158</v>
      </c>
      <c r="G678" s="218">
        <v>100</v>
      </c>
      <c r="H678" s="218">
        <v>10158</v>
      </c>
      <c r="I678" s="218">
        <v>10158</v>
      </c>
      <c r="J678" s="219">
        <f t="shared" si="22"/>
        <v>100</v>
      </c>
    </row>
    <row r="679" spans="1:10" ht="15.75">
      <c r="A679" s="184"/>
      <c r="B679" s="217"/>
      <c r="C679" s="217" t="s">
        <v>360</v>
      </c>
      <c r="D679" s="107" t="s">
        <v>167</v>
      </c>
      <c r="E679" s="218">
        <v>11300</v>
      </c>
      <c r="F679" s="218">
        <v>11300</v>
      </c>
      <c r="G679" s="218">
        <v>100</v>
      </c>
      <c r="H679" s="218">
        <v>11300</v>
      </c>
      <c r="I679" s="218">
        <v>11300</v>
      </c>
      <c r="J679" s="219">
        <f t="shared" si="22"/>
        <v>100</v>
      </c>
    </row>
    <row r="680" spans="1:10" ht="16.5" thickBot="1">
      <c r="A680" s="183"/>
      <c r="B680" s="213"/>
      <c r="C680" s="213"/>
      <c r="D680" s="214" t="s">
        <v>349</v>
      </c>
      <c r="E680" s="215">
        <f>E664+E666+E669+E673+E675</f>
        <v>1622182.79</v>
      </c>
      <c r="F680" s="215">
        <f>F664+F666+F669+F673+F675</f>
        <v>1568843.57</v>
      </c>
      <c r="G680" s="215">
        <f>F680/E680*100</f>
        <v>96.71188596446643</v>
      </c>
      <c r="H680" s="215">
        <f>H664+H666+H669+H673+H675</f>
        <v>1622182.79</v>
      </c>
      <c r="I680" s="215">
        <f>I664+I666+I669+I673+I675</f>
        <v>1568843.57</v>
      </c>
      <c r="J680" s="216">
        <f t="shared" si="22"/>
        <v>96.71188596446643</v>
      </c>
    </row>
    <row r="681" spans="1:10" ht="15.75">
      <c r="A681" s="11"/>
      <c r="B681" s="11"/>
      <c r="C681" s="11"/>
      <c r="D681" s="185"/>
      <c r="F681" s="11"/>
      <c r="G681" s="11"/>
      <c r="H681" s="11"/>
      <c r="I681" s="11"/>
      <c r="J681" s="11"/>
    </row>
    <row r="682" spans="1:10" ht="15.75">
      <c r="A682" s="11"/>
      <c r="B682" s="11"/>
      <c r="C682" s="11"/>
      <c r="D682" s="186"/>
      <c r="F682" s="11"/>
      <c r="G682" s="11"/>
      <c r="H682" s="11"/>
      <c r="I682" s="11"/>
      <c r="J682" s="11"/>
    </row>
    <row r="683" spans="1:10" ht="15.75">
      <c r="A683" s="11"/>
      <c r="B683" s="11"/>
      <c r="C683" s="11"/>
      <c r="E683" s="186"/>
      <c r="F683" s="11"/>
      <c r="G683" s="11"/>
      <c r="H683" s="11"/>
      <c r="I683" s="11"/>
      <c r="J683" s="11"/>
    </row>
    <row r="684" spans="1:10" ht="15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ht="15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5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ht="15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ht="15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ht="15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ht="15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ht="15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ht="15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ht="15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ht="15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ht="15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ht="15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ht="15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5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ht="15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ht="15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ht="15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1:10" ht="15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ht="15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ht="15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ht="15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ht="15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ht="15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ht="15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ht="15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ht="15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ht="15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ht="15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ht="15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ht="15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ht="15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ht="15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ht="15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ht="15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ht="15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ht="15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ht="15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15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15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ht="15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ht="15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ht="15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ht="15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ht="15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15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15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ht="15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ht="15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ht="15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ht="15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ht="15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15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15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ht="15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ht="15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5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5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15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ht="15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ht="15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ht="15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1:10" ht="15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1:10" ht="15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ht="15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ht="15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1:10" ht="15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1:10" ht="15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1:10" ht="15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ht="15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ht="15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1:10" ht="15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1:10" ht="15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1:10" ht="15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1:10" ht="15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1:10" ht="15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1:10" ht="15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spans="1:10" ht="15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  <row r="1002" spans="1:10" ht="15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</row>
    <row r="1003" spans="1:10" ht="15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</row>
    <row r="1004" spans="1:10" ht="15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</row>
    <row r="1005" spans="1:10" ht="15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</row>
    <row r="1006" spans="1:10" ht="15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</row>
    <row r="1007" spans="1:10" ht="15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</row>
    <row r="1008" spans="1:10" ht="15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</row>
    <row r="1009" spans="1:10" ht="15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</row>
    <row r="1010" spans="1:10" ht="15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</row>
    <row r="1011" spans="1:10" ht="15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</row>
    <row r="1012" spans="1:10" ht="15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</row>
    <row r="1013" spans="1:10" ht="15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</row>
    <row r="1014" spans="1:10" ht="15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</row>
    <row r="1015" spans="1:10" ht="15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</row>
    <row r="1016" spans="1:10" ht="15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</row>
    <row r="1017" spans="1:10" ht="15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</row>
    <row r="1018" spans="1:10" ht="15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</row>
    <row r="1019" spans="1:10" ht="15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</row>
    <row r="1020" spans="1:10" ht="15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</row>
    <row r="1021" spans="1:10" ht="15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</row>
    <row r="1022" spans="1:10" ht="15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</row>
    <row r="1023" spans="1:10" ht="15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</row>
    <row r="1024" spans="1:10" ht="15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</row>
    <row r="1025" spans="1:10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5">
      <c r="A1382" s="3"/>
      <c r="B1382" s="4"/>
      <c r="C1382" s="4"/>
      <c r="D1382" s="4"/>
      <c r="E1382" s="4"/>
      <c r="F1382" s="4"/>
      <c r="G1382" s="4"/>
      <c r="H1382" s="4"/>
      <c r="I1382" s="4"/>
      <c r="J1382" s="4"/>
    </row>
    <row r="1383" spans="1:10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</row>
    <row r="1384" spans="1:10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</row>
    <row r="1385" spans="1:10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</row>
    <row r="1386" ht="12.75">
      <c r="A1386" s="4"/>
    </row>
  </sheetData>
  <sheetProtection/>
  <mergeCells count="1">
    <mergeCell ref="I1:J2"/>
  </mergeCells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scale="87" r:id="rId1"/>
  <headerFooter alignWithMargins="0">
    <oddFooter>&amp;CStrona &amp;P</oddFooter>
  </headerFooter>
  <rowBreaks count="2" manualBreakCount="2">
    <brk id="233" min="1" max="20" man="1"/>
    <brk id="27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PC</cp:lastModifiedBy>
  <cp:lastPrinted>2013-03-27T10:22:32Z</cp:lastPrinted>
  <dcterms:created xsi:type="dcterms:W3CDTF">2002-08-03T16:20:11Z</dcterms:created>
  <dcterms:modified xsi:type="dcterms:W3CDTF">2013-12-12T10:55:02Z</dcterms:modified>
  <cp:category/>
  <cp:version/>
  <cp:contentType/>
  <cp:contentStatus/>
</cp:coreProperties>
</file>