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2"/>
  </bookViews>
  <sheets>
    <sheet name="1" sheetId="1" state="hidden" r:id="rId1"/>
    <sheet name="2" sheetId="2" state="hidden" r:id="rId2"/>
    <sheet name="3" sheetId="3" r:id="rId3"/>
    <sheet name="4 " sheetId="4" r:id="rId4"/>
    <sheet name="5" sheetId="5" r:id="rId5"/>
    <sheet name="6" sheetId="6" r:id="rId6"/>
    <sheet name="7" sheetId="7" r:id="rId7"/>
    <sheet name="8" sheetId="8" r:id="rId8"/>
    <sheet name="Arkusz1" sheetId="9" r:id="rId9"/>
  </sheets>
  <definedNames/>
  <calcPr fullCalcOnLoad="1"/>
</workbook>
</file>

<file path=xl/sharedStrings.xml><?xml version="1.0" encoding="utf-8"?>
<sst xmlns="http://schemas.openxmlformats.org/spreadsheetml/2006/main" count="984" uniqueCount="520">
  <si>
    <t>Dział</t>
  </si>
  <si>
    <t>Rozdział</t>
  </si>
  <si>
    <t>§</t>
  </si>
  <si>
    <t>Treść</t>
  </si>
  <si>
    <t>z tego</t>
  </si>
  <si>
    <t>bieżące</t>
  </si>
  <si>
    <t>majątkowe</t>
  </si>
  <si>
    <t>010</t>
  </si>
  <si>
    <t>ROLNICTWO I ŁOWIECTWO</t>
  </si>
  <si>
    <t>01010</t>
  </si>
  <si>
    <t>Infrastruktura wodociągowa i sanitacyjna wsi</t>
  </si>
  <si>
    <t>Środki na dofinansowanie własnych zadań bieżących gmin pozyskane z innych źródeł</t>
  </si>
  <si>
    <t>Dotacje otrzymane z funduszy celowych na finansowanie lub dofinansowanie kosztów realizacji inwestycji i zakupów inwestycyjnych jednostek sektora finansów publicznych</t>
  </si>
  <si>
    <t>01041</t>
  </si>
  <si>
    <t>Program rozwoju Obszarów Wiejskich 2007-2013</t>
  </si>
  <si>
    <t>6268</t>
  </si>
  <si>
    <t>01095</t>
  </si>
  <si>
    <t>Pozostała działalność</t>
  </si>
  <si>
    <t>Dotacja celowa z budżetu państwa na realizację zadań  bieżących 
zleconych z zakresu administracji rządowej</t>
  </si>
  <si>
    <t>020</t>
  </si>
  <si>
    <t>LEŚNICTWO</t>
  </si>
  <si>
    <t>02001</t>
  </si>
  <si>
    <t>Gospodarka leśna</t>
  </si>
  <si>
    <t>0750</t>
  </si>
  <si>
    <t>Dochody z najmu i dzierżawy składników majątkowych S. P., jst. lub innych jednostek zaliczanych do sektora fins. publicz. oraz  innych umów o podobnym charakterze</t>
  </si>
  <si>
    <t>WYTWARZANIE I ZAOPATRYWANIE W ENERGIĘ ELEKTRYCZNĄ, GAZ I WODĘ</t>
  </si>
  <si>
    <t>Dostarczanie wody</t>
  </si>
  <si>
    <t>0830</t>
  </si>
  <si>
    <t>Wpływy z usług</t>
  </si>
  <si>
    <t>40003</t>
  </si>
  <si>
    <t>Dostarczanie energii elektrycznej</t>
  </si>
  <si>
    <t>TRANSPORT I ŁĄCZNOŚĆ</t>
  </si>
  <si>
    <t>Drogi publiczne gminne</t>
  </si>
  <si>
    <t>GOSPODARKA MIESZKANIOWA</t>
  </si>
  <si>
    <t>Różne jednostki obsługi gospodarki mieszkaniowej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</si>
  <si>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</si>
  <si>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</si>
  <si>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</si>
  <si>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S.P., jst. lub innych jednostek zaliczanych do sektora finansów publicznych oraz innych umów o podobnym charakterze</t>
  </si>
  <si>
    <t>0870</t>
  </si>
  <si>
    <t>Wpływy ze sprzedaży składników majątkowych</t>
  </si>
  <si>
    <t>ADMINISTRACJA PUBLICZNA</t>
  </si>
  <si>
    <t>Urzędy wojewódzkie</t>
  </si>
  <si>
    <t>Dotacje celowe z budżetu państwa na realizację zadań bieżących z zakresu administracji rządowej zleconych gminie ustawami</t>
  </si>
  <si>
    <t>Urzędy gmin</t>
  </si>
  <si>
    <t>Dochody jst. związane z realizacją zadań z zakresu administracji rządowej oraz innych zadań zleconych ustawami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</si>
  <si>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</si>
  <si>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</si>
  <si>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</si>
  <si>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</si>
  <si>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Straż gminna</t>
  </si>
  <si>
    <t>0570</t>
  </si>
  <si>
    <t>Grzywny, mandaty i inne kary pieniężne od osób fizycznych</t>
  </si>
  <si>
    <t xml:space="preserve">DOCHODY OD OSÓB PRAWNYCH, OD OSÓB FIZYCZNYCH I OD INNYCH JEDNOSTEK NIEPOSIADAJĄCYCH OSOBOWOŚCI PRAWNEJ 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</si>
  <si>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</si>
  <si>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</si>
  <si>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</si>
  <si>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cywilno-prawnych i innych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</si>
  <si>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</si>
  <si>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</si>
  <si>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</si>
  <si>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</si>
  <si>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</si>
  <si>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</si>
  <si>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</si>
  <si>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</si>
  <si>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0690</t>
  </si>
  <si>
    <t>Wpływy z różnych opłat osoby prawne</t>
  </si>
  <si>
    <t>0910</t>
  </si>
  <si>
    <t>Odsetki od nieterminowych wpłat z tytułu podatków i opłat</t>
  </si>
  <si>
    <t>Wpływy z podatku rolnego, pod leśnego, pod. od czynn. cyw. prawnych, pod. od spadków i darowizn, oraz pod. i  opłat lokalnych od osób fizycznych</t>
  </si>
  <si>
    <t>0360</t>
  </si>
  <si>
    <t>Podatek od spadków i darowizn</t>
  </si>
  <si>
    <t>0370</t>
  </si>
  <si>
    <t>Podatek od posiadania psów</t>
  </si>
  <si>
    <t>0500</t>
  </si>
  <si>
    <t>Podatek od czynności cywilnoprawnych</t>
  </si>
  <si>
    <t>Wpływy z różnych opłat osoby fizyczne</t>
  </si>
  <si>
    <t>Wpływy z innych opłat stanowiących dochody j.s.t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</si>
  <si>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</si>
  <si>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</si>
  <si>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</si>
  <si>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</si>
  <si>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</si>
  <si>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</si>
  <si>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</si>
  <si>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</si>
  <si>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</si>
  <si>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</si>
  <si>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 xml:space="preserve">RÓŻNE ROZLICZENIA </t>
  </si>
  <si>
    <t>Część oświatowa subwencji ogólnej dla jst</t>
  </si>
  <si>
    <t>Subwencje ogólne z budżetu państwa</t>
  </si>
  <si>
    <t>Część wyrównawcza subwencji ogólnej dla gmin</t>
  </si>
  <si>
    <t>Różne rozliczenia finansowe</t>
  </si>
  <si>
    <t>0920</t>
  </si>
  <si>
    <t>Pozostałe odsetki</t>
  </si>
  <si>
    <t>OŚWIATA I WYCHOWANIE</t>
  </si>
  <si>
    <t>Szkoły podstawowe</t>
  </si>
  <si>
    <t>Dotacje celowe otrzymane z budżetu państwa na realizację własnych zadań bieżących gminy</t>
  </si>
  <si>
    <t>Przedszkola</t>
  </si>
  <si>
    <t>Dowożenie uczniów do szkół</t>
  </si>
  <si>
    <t>Dotacja celowa z budżetu państwa na realizację własnych zadań bieżących gminy</t>
  </si>
  <si>
    <t>POMOC SPOŁECZNA</t>
  </si>
  <si>
    <t>Ośrodki wsparcia</t>
  </si>
  <si>
    <t>Dotacja celowa otrzymana z powiatu na zadania bieżące realizowane na podstawie porozumień między jst</t>
  </si>
  <si>
    <t>2700</t>
  </si>
  <si>
    <t>Świadczenia rodzinne oraz składki na ubezpieczenia emerytalne i rentowe z ubezpieczenia społecznego</t>
  </si>
  <si>
    <t>Dotacja celowa z budżetu państwa na realizację zadań zleconych z zakresu administracji rządowej</t>
  </si>
  <si>
    <t>Składki na ubezpieczenia zdrowotne opłacane za osoby pobierające niektóre świadczenia z pomocy społecznej</t>
  </si>
  <si>
    <t>2030</t>
  </si>
  <si>
    <t>Zasiłki i pomoc w naturze oraz składki na ubezpieczenia emerytalne i rentowe</t>
  </si>
  <si>
    <t>Ośrodki Pomocy Społecznej</t>
  </si>
  <si>
    <t>853</t>
  </si>
  <si>
    <t>POZOSTAŁE ZADANIA W ZAKRESIE POLITYKI SPOŁECZNEJ</t>
  </si>
  <si>
    <t>85395</t>
  </si>
  <si>
    <t>2009</t>
  </si>
  <si>
    <t>EDUKACYJNA OPIEKA WYCHOWAWCZA</t>
  </si>
  <si>
    <t>Pomoc materialna dla uczniów</t>
  </si>
  <si>
    <t>GOSPODARKA KOMUNALNA I OCHRONA ŚRODOWISKA</t>
  </si>
  <si>
    <t>Dochody ogółem</t>
  </si>
  <si>
    <t>w złotych</t>
  </si>
  <si>
    <t>w  złotych</t>
  </si>
  <si>
    <t>§*</t>
  </si>
  <si>
    <t>Nazwa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</si>
  <si>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</si>
  <si>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</si>
  <si>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</si>
  <si>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</si>
  <si>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</si>
  <si>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</si>
  <si>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</si>
  <si>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</si>
  <si>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</si>
  <si>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</si>
  <si>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 xml:space="preserve">inwestycje i zakupy inwestycyjne 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</si>
  <si>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</si>
  <si>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</si>
  <si>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</si>
  <si>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 xml:space="preserve">Wydatki inwestycyjne jednostek budżetowych </t>
  </si>
  <si>
    <t>01030</t>
  </si>
  <si>
    <t xml:space="preserve">Izby rolnicze </t>
  </si>
  <si>
    <t>Wpłaty gmin na rzecz izb rolniczych w wys. 2 % uzyskanych wpływów podatku rolnego</t>
  </si>
  <si>
    <t>6050</t>
  </si>
  <si>
    <t>6058</t>
  </si>
  <si>
    <t>010995</t>
  </si>
  <si>
    <t>4210</t>
  </si>
  <si>
    <t>Zakup materiałów i wyposażenia</t>
  </si>
  <si>
    <t>Zakup usług pozostałych</t>
  </si>
  <si>
    <t>Różne opłaty i składki</t>
  </si>
  <si>
    <t>4750</t>
  </si>
  <si>
    <t>Zakup akcesoriów komputerowych w tym: programów i licencji</t>
  </si>
  <si>
    <t xml:space="preserve">TRANSPORT I ŁĄCZNOŚĆ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</si>
  <si>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</si>
  <si>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</si>
  <si>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</si>
  <si>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</si>
  <si>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usług remontowych</t>
  </si>
  <si>
    <t>Zakup usług zdrowotnych</t>
  </si>
  <si>
    <t>Wydatki inwestycyjne jedn. budżetowych</t>
  </si>
  <si>
    <t>4110</t>
  </si>
  <si>
    <t>4120</t>
  </si>
  <si>
    <t>Zakup energii</t>
  </si>
  <si>
    <t>Podatek od towarów i usług (VAT)</t>
  </si>
  <si>
    <t xml:space="preserve">Wydatki inwestycyjne jedn. budżetowych </t>
  </si>
  <si>
    <t>DZIAŁALNOŚĆ USŁUGOWA</t>
  </si>
  <si>
    <t>Cmentarze</t>
  </si>
  <si>
    <t>Wynagrodzenia osobowe pracowników</t>
  </si>
  <si>
    <t xml:space="preserve">Składki na ubezpieczenia społeczne </t>
  </si>
  <si>
    <t xml:space="preserve">Zakup materiałów i wyposażenia </t>
  </si>
  <si>
    <t>Podróże służbowe krajowe</t>
  </si>
  <si>
    <t>Odpis  na Zakładowy Fundusz Świadczeń Socjalnych</t>
  </si>
  <si>
    <t>Szkolenia pracowników nie będących członkami korpusu służby cywilnej</t>
  </si>
  <si>
    <t>Zakup materiałów papierniczych do sprzętu drukarskiego i urządzeń kserograficznych</t>
  </si>
  <si>
    <t>Rady gmin</t>
  </si>
  <si>
    <t>Różne wydatki na rzecz osób fizycznych</t>
  </si>
  <si>
    <t>Dodatkowe wynagrodzenie 
roczne</t>
  </si>
  <si>
    <t>Składki na ubezpieczenia 
społeczne</t>
  </si>
  <si>
    <t>Wpłaty na PFRON</t>
  </si>
  <si>
    <t>Wynagrodzenia bezosobowe</t>
  </si>
  <si>
    <t>Zakup usług dostępu do sieci Internet</t>
  </si>
  <si>
    <t>Opłaty z tytułu zakupu usług telekom. telefonii komórkowej</t>
  </si>
  <si>
    <t>Opłaty z tytułu zakupu usług telekom. telefonii stacjonarnej</t>
  </si>
  <si>
    <t>Odpis na Z. F.Św. Socjalnych</t>
  </si>
  <si>
    <t>Wydatki inwestycyjne na zakupy inwestycyjne jednostek</t>
  </si>
  <si>
    <t>Zakup materiałów i wyposaż.</t>
  </si>
  <si>
    <t>URZĘDY NACZELNYCH ORGANÓW WŁADZY PAŃSTWOWEJ KONTROLI I OCHRONY PRAWA ORAZ SĄDOWNICTWA</t>
  </si>
  <si>
    <t xml:space="preserve">Urzędy naczelnych organów władzy państwowej kontroli i ochrony prawa </t>
  </si>
  <si>
    <t>4300</t>
  </si>
  <si>
    <t>4410</t>
  </si>
  <si>
    <t>75404</t>
  </si>
  <si>
    <t>Komendy Wojewódzkie Policji</t>
  </si>
  <si>
    <t>75406</t>
  </si>
  <si>
    <t>Straż Graniczna</t>
  </si>
  <si>
    <t>3000</t>
  </si>
  <si>
    <t xml:space="preserve">Wpłaty jednostek na fundusz celowy </t>
  </si>
  <si>
    <t xml:space="preserve">Różne wydatki na rzecz osób fizycznych </t>
  </si>
  <si>
    <t xml:space="preserve">Zakup usług remontowych </t>
  </si>
  <si>
    <t>4700</t>
  </si>
  <si>
    <t>Obrona cywilna</t>
  </si>
  <si>
    <t>Składki na ubezp.społeczne</t>
  </si>
  <si>
    <t>4430</t>
  </si>
  <si>
    <t>Zarządzanie kryzysowe</t>
  </si>
  <si>
    <t>DOCHODY OD OSÓB PRAWNYCH, OD OSÓB FIZYCZNYCH I OD INNYCH JEDN. NIEPOSIADAJĄCYCH OSOBOWOŚCI PRAWNEJ ORAZ WYDATKI ZWIĄZANE Z ICH POBOREM</t>
  </si>
  <si>
    <t>Pobór podatków, opłat i nie podatkowych należności budżetowych</t>
  </si>
  <si>
    <t>Wynagrodzenia agencyjno - prowizyjne</t>
  </si>
  <si>
    <t>OBSŁUGA DŁUGU PUBLICZNEGO</t>
  </si>
  <si>
    <t>Obsługa papierów wart., kredytów, pożyczek jst</t>
  </si>
  <si>
    <t>Odsetki i dyskonto od kraj. skarbowych papierów wartościowych oraz od krajowych pożycz. kredyt.</t>
  </si>
  <si>
    <t>RÓŻNE ROZLICZENIA</t>
  </si>
  <si>
    <t>Rozliczenia między jst</t>
  </si>
  <si>
    <t>Wpłaty gmin na rzecz innych jst. oraz związków gmin na dofinans. zadań bieżących</t>
  </si>
  <si>
    <t>Rezerwy ogólne i celowe</t>
  </si>
  <si>
    <t>Rezerwa na zarządzanie kryzysowe</t>
  </si>
  <si>
    <t xml:space="preserve">OŚWIATA I WYCHOWANIE </t>
  </si>
  <si>
    <t xml:space="preserve">Wydatki osobowe nie zaliczone do wynagrodzeń </t>
  </si>
  <si>
    <t>Wynagrodzenia osobowe</t>
  </si>
  <si>
    <t>Składki na ubezpieczenie społeczne</t>
  </si>
  <si>
    <t>Zakup pomocy naukowych, dydaktycznych i książek</t>
  </si>
  <si>
    <t xml:space="preserve">Zakup usług dostępu do sieci internet </t>
  </si>
  <si>
    <t>Odpis na Zakładowy  Fundusz Świadczeń Socjalnych</t>
  </si>
  <si>
    <t>Oddziały przedszkolne w szkołach</t>
  </si>
  <si>
    <t>Wydatki osobowe nie zaliczane do wynagrodzeń</t>
  </si>
  <si>
    <t>4240</t>
  </si>
  <si>
    <t>Odpis na Z.F. Św. Socjalnych</t>
  </si>
  <si>
    <t>Zakup środków żywności</t>
  </si>
  <si>
    <t xml:space="preserve">Zakup pomocy naukowych, dydaktycznych i książek </t>
  </si>
  <si>
    <t>Zakup usług dostępu do sieci internet</t>
  </si>
  <si>
    <t>Odpis na Z. F. Św. Socjalnych</t>
  </si>
  <si>
    <t> </t>
  </si>
  <si>
    <t>Przedszkola Specjalne</t>
  </si>
  <si>
    <t>Dotacje celowe przekazane gminie na zadania bieżące realizowane na podstawie porozumień między j.s.t.</t>
  </si>
  <si>
    <t>Gimnazja</t>
  </si>
  <si>
    <t xml:space="preserve">Zakup usług dostępu do sieci Internet </t>
  </si>
  <si>
    <t>Wynagrodzenie osobowe pracowników</t>
  </si>
  <si>
    <t>Dokształcanie i doskonalenie nauczycieli</t>
  </si>
  <si>
    <t>Stołówki szkolne</t>
  </si>
  <si>
    <t>Odpis na Zakładowy Fundusz Świadczeń Socjalnych</t>
  </si>
  <si>
    <t>OCHRONA ZDROWIA</t>
  </si>
  <si>
    <t>Zwalczanie narkomanii</t>
  </si>
  <si>
    <t>Przeciwdziałanie alkoholizmowi</t>
  </si>
  <si>
    <t>Wynagrodzenia bezosobowe pracowników</t>
  </si>
  <si>
    <t>Podróże krajowe służbowe</t>
  </si>
  <si>
    <t>Domy pomocy społecznej</t>
  </si>
  <si>
    <t>Zakup usług przez jst. od innych jst.</t>
  </si>
  <si>
    <t>4220</t>
  </si>
  <si>
    <t>4360</t>
  </si>
  <si>
    <t>Świadczenia społeczne</t>
  </si>
  <si>
    <t>Odpis na Zakładowy Fundusz Świadczeń  Socjalnych</t>
  </si>
  <si>
    <t>Składki na ubezpieczenie zdrowotne opłacane za osoby pobierające niektóre świadczenia z pomocy społecznej oraz niektóre świadczenia rodzinne</t>
  </si>
  <si>
    <t>Składki na ubezpieczenie zdrowotne</t>
  </si>
  <si>
    <t>3119</t>
  </si>
  <si>
    <t>Dodatki mieszkaniowe</t>
  </si>
  <si>
    <t>Ośrodki pomocy społecznej</t>
  </si>
  <si>
    <t>Opłaty z tytułu zakupu usług telekom. telefonii stacjonarn.</t>
  </si>
  <si>
    <t>Usługi opiekuńcze i specjalistyczne usługi opiekuńcze</t>
  </si>
  <si>
    <t>4309</t>
  </si>
  <si>
    <t>Świetlice szkolne</t>
  </si>
  <si>
    <t>Wydatki osobowe niezaliczane do wynagrodzeń</t>
  </si>
  <si>
    <t>4260</t>
  </si>
  <si>
    <t>Stypendia dla uczniów</t>
  </si>
  <si>
    <t>Inne formy pomocy dla uczniów</t>
  </si>
  <si>
    <t>Gospodarka ściekowa i ochrona wód</t>
  </si>
  <si>
    <t>Oczyszczanie miast i wsi</t>
  </si>
  <si>
    <t>Schroniska dla zwierząt</t>
  </si>
  <si>
    <t>Oświetlenie ulic, placów i dróg</t>
  </si>
  <si>
    <t>KULTURA I OCHRONA DZIEDZICTWA NARODOWEGO</t>
  </si>
  <si>
    <t>Domy i ośrodki kultury, świetlice i kluby</t>
  </si>
  <si>
    <t>Opłaty z tytułu zakupu usług telekomunikacyjnych telefonii stacjonarnej</t>
  </si>
  <si>
    <t>Biblioteki</t>
  </si>
  <si>
    <t>Dotacja z budżetu dla samorządowej instytucji kultury</t>
  </si>
  <si>
    <t>KULTURA FIZYCZNA I SPORT</t>
  </si>
  <si>
    <t>Obiekty sportowe</t>
  </si>
  <si>
    <t>Dotacja z budżetu na finansowanie zadań zleconych do realizacji pozostałych jedn. niezaliczanych do sektora finansów publicznych</t>
  </si>
  <si>
    <t>Ogółem wydatki</t>
  </si>
  <si>
    <r>
      <t>*</t>
    </r>
    <r>
      <rPr>
        <i/>
        <vertAlign val="superscript"/>
        <sz val="10"/>
        <rFont val="Arial"/>
        <family val="2"/>
      </rPr>
      <t>)</t>
    </r>
    <r>
      <rPr>
        <i/>
        <sz val="10"/>
        <rFont val="Arial"/>
        <family val="2"/>
      </rPr>
      <t xml:space="preserve"> - kol. 3 do fakultatywnego wykorzystania</t>
    </r>
  </si>
  <si>
    <t>**) - kol. 5 tylko do projektu</t>
  </si>
  <si>
    <t>Lp.</t>
  </si>
  <si>
    <t>Rozdz.</t>
  </si>
  <si>
    <t>§**</t>
  </si>
  <si>
    <t>Planowane wydatki</t>
  </si>
  <si>
    <t>Jednostka organizacyjna realizująca zadanie lub koordynująca program</t>
  </si>
  <si>
    <t>w tym źródła finansowania</t>
  </si>
  <si>
    <t>2012 r.</t>
  </si>
  <si>
    <t>dochody własne j.s.t.</t>
  </si>
  <si>
    <t>kredyty
i pożyczki</t>
  </si>
  <si>
    <t>środki wymienione
w art. 5 ust. 1 pkt 2 i 3 u.f.p.</t>
  </si>
  <si>
    <t>1.</t>
  </si>
  <si>
    <t xml:space="preserve">A.      
B.
C.
... 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</si>
  <si>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</si>
  <si>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</si>
  <si>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</si>
  <si>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</si>
  <si>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</si>
  <si>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</si>
  <si>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</si>
  <si>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</si>
  <si>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</si>
  <si>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</si>
  <si>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Nazwa zadania inwestycyjnego</t>
  </si>
  <si>
    <t>środki pochodzące
z innych  źródeł*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</si>
  <si>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</si>
  <si>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</si>
  <si>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</si>
  <si>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</si>
  <si>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</si>
  <si>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</si>
  <si>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</si>
  <si>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</si>
  <si>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</si>
  <si>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</si>
  <si>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</si>
  <si>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</si>
  <si>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</si>
  <si>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</si>
  <si>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</si>
  <si>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</si>
  <si>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</si>
  <si>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</si>
  <si>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</si>
  <si>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</si>
  <si>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</si>
  <si>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</si>
  <si>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</si>
  <si>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</si>
  <si>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</si>
  <si>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</si>
  <si>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</si>
  <si>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</si>
  <si>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</si>
  <si>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</si>
  <si>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</si>
  <si>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</si>
  <si>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</si>
  <si>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</si>
  <si>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</si>
  <si>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</si>
  <si>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</si>
  <si>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</si>
  <si>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</si>
  <si>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Dochody
ogółem</t>
  </si>
  <si>
    <t>dotacje</t>
  </si>
  <si>
    <t>L.p.</t>
  </si>
  <si>
    <t>Klasyfikacja</t>
  </si>
  <si>
    <t>Kwota</t>
  </si>
  <si>
    <t>Przewidywane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</si>
  <si>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</si>
  <si>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</si>
  <si>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</si>
  <si>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</si>
  <si>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</si>
  <si>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</si>
  <si>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</si>
  <si>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</si>
  <si>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</si>
  <si>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</si>
  <si>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</si>
  <si>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</si>
  <si>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</si>
  <si>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</si>
  <si>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</si>
  <si>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</si>
  <si>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</si>
  <si>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</si>
  <si>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</si>
  <si>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</si>
  <si>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</si>
  <si>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Obligacje skarbowe</t>
  </si>
  <si>
    <t>§ 911</t>
  </si>
  <si>
    <t>8.</t>
  </si>
  <si>
    <t>Inne papiery wartościowe</t>
  </si>
  <si>
    <t>§  931</t>
  </si>
  <si>
    <t>9.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</si>
  <si>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</si>
  <si>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</si>
  <si>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</si>
  <si>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</si>
  <si>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</si>
  <si>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</si>
  <si>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</si>
  <si>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</si>
  <si>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</si>
  <si>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</si>
  <si>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</si>
  <si>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</si>
  <si>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</si>
  <si>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</si>
  <si>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</si>
  <si>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</si>
  <si>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</si>
  <si>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</si>
  <si>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</si>
  <si>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</si>
  <si>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</si>
  <si>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</si>
  <si>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</si>
  <si>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</si>
  <si>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</si>
  <si>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</si>
  <si>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</si>
  <si>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</si>
  <si>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926</t>
  </si>
  <si>
    <t>92601</t>
  </si>
  <si>
    <t>2920</t>
  </si>
  <si>
    <t>75414</t>
  </si>
  <si>
    <t>2010</t>
  </si>
  <si>
    <t>85216</t>
  </si>
  <si>
    <t>4270</t>
  </si>
  <si>
    <t>4280</t>
  </si>
  <si>
    <t>3110</t>
  </si>
  <si>
    <t>Dodatk. wynagrodz. roczne</t>
  </si>
  <si>
    <t>6059</t>
  </si>
  <si>
    <t>Finansowanie programów  i projektów ze środków funduszy strukturalnych</t>
  </si>
  <si>
    <t xml:space="preserve">Współfinansowanie programów i projektów realizowane ze środków 
funduszy strukturalnych
</t>
  </si>
  <si>
    <t xml:space="preserve">Współfinansowanie programów  i projektów ze środków funduszy strukturalnych </t>
  </si>
  <si>
    <t>Część równoważąca subwencji ogólnej dla gmin</t>
  </si>
  <si>
    <t>75807</t>
  </si>
  <si>
    <t>75831</t>
  </si>
  <si>
    <t>4810</t>
  </si>
  <si>
    <t>Rezerwa ogólna</t>
  </si>
  <si>
    <t>6330</t>
  </si>
  <si>
    <t>Dotacje otrzymane z budżetu państwa na realizację inwestycji i zakupów inwestycyjnych własnych gmin</t>
  </si>
  <si>
    <t>6630</t>
  </si>
  <si>
    <t>Dotacje celowe otrzymane z samorzadu województwa na inwestycje i zakupy inwestycyjne realizowane na podstawie porozumień(umów) między j.s.t</t>
  </si>
  <si>
    <t>6060</t>
  </si>
  <si>
    <t xml:space="preserve">Wydatki na zakupy inwestycyjne jednostek budżetowych </t>
  </si>
  <si>
    <t>0490</t>
  </si>
  <si>
    <t>Wpływy z innych lokalnych opłat pobieranych przez  j.s.t na podstawie odrębnych ustaw</t>
  </si>
  <si>
    <t>Zasiłki stałe</t>
  </si>
  <si>
    <t>60014</t>
  </si>
  <si>
    <t>Drogi publiczne powiatowe</t>
  </si>
  <si>
    <t>6620</t>
  </si>
  <si>
    <t>Urząd Gminy Milejewo</t>
  </si>
  <si>
    <t>6290</t>
  </si>
  <si>
    <t>Środki na dofinansowanie własnych inwestycji gmin pozyskane z innych źródeł</t>
  </si>
  <si>
    <t>Upowszechnianie kultury fizycznej i sportu</t>
  </si>
  <si>
    <t>Gminna Biblioteka Publiczna w Milejewie</t>
  </si>
  <si>
    <t>Zrównowazony Rozwój Obszarów Wiejskich</t>
  </si>
  <si>
    <t>3.3Podstawowe usługi dla gospodarki i ludności wiejskiej</t>
  </si>
  <si>
    <t>Program Rozwoju Obszarów Wiejskich na lata 2007-2013</t>
  </si>
  <si>
    <t>Budowa sieci kanalizacji zbiorczej dla miejscowosci Kamiennik Wielki i Stoboje oraz wodociagu z przyłączami w miejscowości Kamiennik Wielki gm. Milejewo</t>
  </si>
  <si>
    <t>EFRolny na Rzecz Rozwoju Obszarów Wiejskich</t>
  </si>
  <si>
    <t>Dz. 010 Roz. 01010 §605</t>
  </si>
  <si>
    <t>Dotacje celowe przekazane dla powiatu na inwestycje i zakupy inwestycyjne realizowane na podstawie porozumień (umów) między j.s.t.</t>
  </si>
  <si>
    <t xml:space="preserve">Dotacje </t>
  </si>
  <si>
    <t>Sektorowy Program Operacyjny Kapitał Ludzki 2007-2013</t>
  </si>
  <si>
    <t>VII. Promocja integracji społecznej</t>
  </si>
  <si>
    <t>7.1. Rozwój i upowszechnianie aktywnej integracji</t>
  </si>
  <si>
    <t>Od aktywnej integracji do samorealizacji</t>
  </si>
  <si>
    <t>Eropejski Fundusz Społeczny</t>
  </si>
  <si>
    <t>Dz.853 Roz85395 §200    Dz.852 Roz.85214</t>
  </si>
  <si>
    <t>Budowa sieci kanalizacji zbiorczej dla miejscowości Kamiennik Wielki i Stoboje oraz wodociągu z przyłączami w miejscowości Kamiennik Wielki gm. Milejewo</t>
  </si>
  <si>
    <t>Ogółem:</t>
  </si>
  <si>
    <t>***) - Dotacja dla Gminy Miasto Elblag na zadania z zakresu oświaty dotyczących zapewnienia wychowania przedszkolnego mieszkańcom Gminy Milejewo</t>
  </si>
  <si>
    <t>0770</t>
  </si>
  <si>
    <t>Wpłaty z tytułu odpłatnego nabycia prawa własności oraz prawa użytkowania wieczystego nieruchomości</t>
  </si>
  <si>
    <t>75107</t>
  </si>
  <si>
    <t>75056</t>
  </si>
  <si>
    <t>Spis powszechny i inne</t>
  </si>
  <si>
    <t>Wybory Prezydenta Rzeczpospolitej Polskiej</t>
  </si>
  <si>
    <t>2007</t>
  </si>
  <si>
    <t>Dotacje celowe w ramach programów finansowanych z udziałem środków europejskich oraz środków o których mowa w art.5 ust.1 pkt 3 oraz ust.3 pkt 5 i 6 ustawy, lub płatności w ramach budżetu srodków europejskich</t>
  </si>
  <si>
    <t>90019</t>
  </si>
  <si>
    <t>Wpływy i wydatki związane z fromadzeniem środków z opłat i kar za korzystanie ze środowiska</t>
  </si>
  <si>
    <t>Wpływy z różnych opłat</t>
  </si>
  <si>
    <t>90095</t>
  </si>
  <si>
    <t>2710</t>
  </si>
  <si>
    <t>Wpływy z tyt. pomocy finansowej udzielanej między  j.s.t. na dofinansowanie własnych zadań bieżących</t>
  </si>
  <si>
    <t>Wydatki inwestycyjne jednostek budżetowych -Finansowanie programów  i projektów ze środków funduszy strukturalnych</t>
  </si>
  <si>
    <t>Wydatki inwestycyjne jednostek budżetowych-współfinansowanie programów i projektów realizowanych z FS</t>
  </si>
  <si>
    <t>4170</t>
  </si>
  <si>
    <t>4440</t>
  </si>
  <si>
    <t>Odpisy na zakładowy fundusz świadczeń socjalnych</t>
  </si>
  <si>
    <t>4010</t>
  </si>
  <si>
    <t>300</t>
  </si>
  <si>
    <t>4017</t>
  </si>
  <si>
    <t>4117</t>
  </si>
  <si>
    <t>4127</t>
  </si>
  <si>
    <t>4217</t>
  </si>
  <si>
    <t>4307</t>
  </si>
  <si>
    <t>4447</t>
  </si>
  <si>
    <t>4177</t>
  </si>
  <si>
    <t>2820</t>
  </si>
  <si>
    <t>Dotacja celowa z budżetu na finansowanie lub dofinansowanie zadań zleconych do realizacji stowarzyszeniom</t>
  </si>
  <si>
    <t>2310</t>
  </si>
  <si>
    <t>6058  6059</t>
  </si>
  <si>
    <t>2013 r.</t>
  </si>
  <si>
    <t>2012r.</t>
  </si>
  <si>
    <t>**</t>
  </si>
  <si>
    <t>***</t>
  </si>
  <si>
    <t>*** - rok 2014 do wykorzystania fakultatywnego</t>
  </si>
  <si>
    <t>Wpływy i wydatki związane z gromad. środków z opłat i kar za korzystanie ze środowiska</t>
  </si>
  <si>
    <t>rok budżetowy 2012 (8+9+10+11)</t>
  </si>
  <si>
    <t>Budowa placu zabaw w Zajączkowie, Pomorskiej Wsi i Kamienniku Wielkim</t>
  </si>
  <si>
    <t>60016</t>
  </si>
  <si>
    <t xml:space="preserve">A.      
B.60000
C.
... </t>
  </si>
  <si>
    <t>Zadania inwestycyjne w 2012 r.</t>
  </si>
  <si>
    <t xml:space="preserve">           Plan dochodów budżetu Gminy Milejewo na 2012 r.</t>
  </si>
  <si>
    <t>Plan
2012 r.</t>
  </si>
  <si>
    <t>Wydatki budżetu Gminy Milejewo na  2012 r.</t>
  </si>
  <si>
    <t>Plan
na 2012 r.</t>
  </si>
  <si>
    <t>Zestawienie planowanych kwot dotacji udzielanych z budżetu jst, realizowanych przez podmioty należące i nienależące do sektora finansów publicznych w 2012 r.</t>
  </si>
  <si>
    <t>z tego: 2012 r.</t>
  </si>
  <si>
    <t>2014 r.</t>
  </si>
  <si>
    <t>2015 r.***</t>
  </si>
  <si>
    <t>2013r.</t>
  </si>
  <si>
    <t>wykonanie 2011*</t>
  </si>
  <si>
    <t xml:space="preserve"> Przychody i rozchody budżetu w 2012 r.</t>
  </si>
  <si>
    <t>Dochody i wydatki związane z realizacją zadań realizowanych na podstawie umów lub porozumień między jednostkami samorządu terytorialnego w 2012 r.</t>
  </si>
  <si>
    <t>****</t>
  </si>
  <si>
    <t>****) - Dotacja dla Gminy Miasto Elblag na zadania z zakresu oświaty dotyczących zapewnienia wychowania przedszkolnego mieszkańcom Gminy Milejewo</t>
  </si>
  <si>
    <t>**) - Dotacja dla Gminy Miasto Elblag na zadania z zakresu lokalnego transportu zbiorowego dotyczącego mieszkańców Gminy Milejewo</t>
  </si>
  <si>
    <t>Dochody i wydatki związane z realizacją zadań z zakresu administracji rządowej i innych zadań zleconych odrębnymi ustawami w 2012 r.</t>
  </si>
  <si>
    <t>Ogółem:                            1 522 798</t>
  </si>
  <si>
    <t>Jakość życia na obszarach wiejskich i różnicowanie gospodarki wiejskiej</t>
  </si>
  <si>
    <t>3.Małe Projekty</t>
  </si>
  <si>
    <t>Dz. 700 Roz. 70005 §605</t>
  </si>
  <si>
    <t>Modernizacja drogi gminnej w Majewie</t>
  </si>
  <si>
    <t>Wykonanie sieci wodociągowej w Pomorskiej Wsi</t>
  </si>
  <si>
    <t>Wykonanie dokumentacji do wniosków o dofinansowanie zadań</t>
  </si>
  <si>
    <t>Budowa placu zabaw w Zajączkowie, Pomorskiej Wsi               i Kamienniku Wielkim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</si>
</sst>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4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i/>
      <sz val="10"/>
      <name val="Arial CE"/>
      <family val="2"/>
    </font>
    <font>
      <i/>
      <sz val="10"/>
      <name val="Arial"/>
      <family val="2"/>
    </font>
    <font>
      <sz val="14"/>
      <name val="Arial CE"/>
      <family val="2"/>
    </font>
    <font>
      <sz val="5"/>
      <name val="Arial"/>
      <family val="2"/>
    </font>
    <font>
      <i/>
      <vertAlign val="superscript"/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sz val="10"/>
      <name val="Arial Unicode MS"/>
      <family val="2"/>
    </font>
    <font>
      <b/>
      <i/>
      <sz val="10"/>
      <name val="Arial Unicode MS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b/>
      <i/>
      <sz val="10"/>
      <color indexed="10"/>
      <name val="Arial CE"/>
      <family val="2"/>
    </font>
    <font>
      <i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24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25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26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49" fontId="1" fillId="0" borderId="10" xfId="0" applyNumberFormat="1" applyFont="1" applyBorder="1" applyAlignment="1">
      <alignment vertical="top"/>
    </xf>
    <xf numFmtId="0" fontId="24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 vertical="top" wrapText="1"/>
    </xf>
    <xf numFmtId="49" fontId="25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49" fontId="25" fillId="0" borderId="10" xfId="0" applyNumberFormat="1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49" fontId="27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49" fontId="26" fillId="0" borderId="0" xfId="0" applyNumberFormat="1" applyFont="1" applyAlignment="1">
      <alignment vertical="top" wrapText="1"/>
    </xf>
    <xf numFmtId="49" fontId="25" fillId="0" borderId="0" xfId="0" applyNumberFormat="1" applyFont="1" applyAlignment="1">
      <alignment vertical="top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2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21" fillId="20" borderId="13" xfId="0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28" fillId="0" borderId="0" xfId="0" applyFont="1" applyAlignment="1">
      <alignment/>
    </xf>
    <xf numFmtId="0" fontId="21" fillId="0" borderId="16" xfId="0" applyFont="1" applyBorder="1" applyAlignment="1">
      <alignment vertical="top" wrapText="1"/>
    </xf>
    <xf numFmtId="0" fontId="2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5" fillId="0" borderId="0" xfId="51" applyFont="1">
      <alignment/>
      <protection/>
    </xf>
    <xf numFmtId="0" fontId="36" fillId="20" borderId="11" xfId="51" applyFont="1" applyFill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/>
      <protection/>
    </xf>
    <xf numFmtId="0" fontId="36" fillId="0" borderId="15" xfId="51" applyFont="1" applyBorder="1" applyAlignment="1">
      <alignment horizontal="center"/>
      <protection/>
    </xf>
    <xf numFmtId="0" fontId="36" fillId="0" borderId="15" xfId="51" applyFont="1" applyBorder="1">
      <alignment/>
      <protection/>
    </xf>
    <xf numFmtId="0" fontId="36" fillId="0" borderId="0" xfId="51" applyFont="1">
      <alignment/>
      <protection/>
    </xf>
    <xf numFmtId="0" fontId="35" fillId="0" borderId="16" xfId="51" applyFont="1" applyBorder="1">
      <alignment/>
      <protection/>
    </xf>
    <xf numFmtId="0" fontId="36" fillId="0" borderId="16" xfId="51" applyFont="1" applyBorder="1" applyAlignment="1">
      <alignment horizontal="center"/>
      <protection/>
    </xf>
    <xf numFmtId="0" fontId="36" fillId="0" borderId="16" xfId="51" applyFont="1" applyBorder="1">
      <alignment/>
      <protection/>
    </xf>
    <xf numFmtId="0" fontId="35" fillId="0" borderId="17" xfId="51" applyFont="1" applyBorder="1" applyAlignment="1">
      <alignment horizontal="center"/>
      <protection/>
    </xf>
    <xf numFmtId="0" fontId="35" fillId="0" borderId="17" xfId="51" applyFont="1" applyBorder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1" fillId="20" borderId="18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1" fillId="20" borderId="18" xfId="0" applyFont="1" applyFill="1" applyBorder="1" applyAlignment="1">
      <alignment vertical="center"/>
    </xf>
    <xf numFmtId="0" fontId="1" fillId="2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6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27" fillId="0" borderId="0" xfId="0" applyFont="1" applyAlignment="1">
      <alignment/>
    </xf>
    <xf numFmtId="4" fontId="24" fillId="0" borderId="10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5" fillId="0" borderId="10" xfId="0" applyNumberFormat="1" applyFont="1" applyBorder="1" applyAlignment="1">
      <alignment horizontal="right"/>
    </xf>
    <xf numFmtId="4" fontId="25" fillId="0" borderId="10" xfId="0" applyNumberFormat="1" applyFont="1" applyBorder="1" applyAlignment="1">
      <alignment horizontal="right" vertical="top" wrapText="1"/>
    </xf>
    <xf numFmtId="4" fontId="26" fillId="0" borderId="10" xfId="0" applyNumberFormat="1" applyFont="1" applyBorder="1" applyAlignment="1">
      <alignment vertical="top" wrapText="1"/>
    </xf>
    <xf numFmtId="4" fontId="21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vertical="top" wrapText="1"/>
    </xf>
    <xf numFmtId="49" fontId="25" fillId="0" borderId="10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right" vertical="top" wrapText="1"/>
    </xf>
    <xf numFmtId="4" fontId="25" fillId="0" borderId="10" xfId="0" applyNumberFormat="1" applyFont="1" applyBorder="1" applyAlignment="1">
      <alignment horizontal="right" vertical="top" wrapText="1"/>
    </xf>
    <xf numFmtId="49" fontId="25" fillId="0" borderId="10" xfId="0" applyNumberFormat="1" applyFont="1" applyBorder="1" applyAlignment="1">
      <alignment horizontal="right" vertical="top"/>
    </xf>
    <xf numFmtId="49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3" fontId="26" fillId="0" borderId="16" xfId="0" applyNumberFormat="1" applyFont="1" applyBorder="1" applyAlignment="1">
      <alignment vertical="top" wrapText="1"/>
    </xf>
    <xf numFmtId="3" fontId="21" fillId="0" borderId="16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3" fontId="21" fillId="0" borderId="15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 vertical="top" wrapText="1"/>
    </xf>
    <xf numFmtId="49" fontId="2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24" fillId="0" borderId="10" xfId="0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24" fillId="0" borderId="10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horizontal="right" vertical="top"/>
    </xf>
    <xf numFmtId="0" fontId="24" fillId="0" borderId="10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/>
    </xf>
    <xf numFmtId="49" fontId="27" fillId="0" borderId="10" xfId="0" applyNumberFormat="1" applyFont="1" applyBorder="1" applyAlignment="1">
      <alignment horizontal="center" vertical="top"/>
    </xf>
    <xf numFmtId="49" fontId="41" fillId="0" borderId="10" xfId="0" applyNumberFormat="1" applyFont="1" applyBorder="1" applyAlignment="1">
      <alignment horizontal="center" vertical="top" wrapText="1"/>
    </xf>
    <xf numFmtId="49" fontId="27" fillId="0" borderId="10" xfId="0" applyNumberFormat="1" applyFont="1" applyBorder="1" applyAlignment="1">
      <alignment horizontal="right" vertical="top"/>
    </xf>
    <xf numFmtId="49" fontId="41" fillId="0" borderId="10" xfId="0" applyNumberFormat="1" applyFont="1" applyBorder="1" applyAlignment="1">
      <alignment horizontal="right" vertical="top" wrapText="1"/>
    </xf>
    <xf numFmtId="49" fontId="21" fillId="0" borderId="0" xfId="0" applyNumberFormat="1" applyFont="1" applyAlignment="1">
      <alignment vertical="top" wrapText="1"/>
    </xf>
    <xf numFmtId="49" fontId="24" fillId="0" borderId="0" xfId="0" applyNumberFormat="1" applyFont="1" applyAlignment="1">
      <alignment vertical="top" wrapText="1"/>
    </xf>
    <xf numFmtId="4" fontId="1" fillId="0" borderId="19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20" borderId="18" xfId="0" applyNumberFormat="1" applyFont="1" applyFill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24" borderId="15" xfId="0" applyFont="1" applyFill="1" applyBorder="1" applyAlignment="1">
      <alignment vertical="center"/>
    </xf>
    <xf numFmtId="0" fontId="21" fillId="24" borderId="16" xfId="0" applyFont="1" applyFill="1" applyBorder="1" applyAlignment="1">
      <alignment vertical="center"/>
    </xf>
    <xf numFmtId="0" fontId="26" fillId="24" borderId="15" xfId="0" applyFont="1" applyFill="1" applyBorder="1" applyAlignment="1">
      <alignment vertical="center"/>
    </xf>
    <xf numFmtId="0" fontId="26" fillId="24" borderId="16" xfId="0" applyFont="1" applyFill="1" applyBorder="1" applyAlignment="1">
      <alignment vertical="center"/>
    </xf>
    <xf numFmtId="3" fontId="26" fillId="0" borderId="16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3" fontId="24" fillId="0" borderId="11" xfId="0" applyNumberFormat="1" applyFont="1" applyBorder="1" applyAlignment="1">
      <alignment vertical="center"/>
    </xf>
    <xf numFmtId="3" fontId="36" fillId="0" borderId="30" xfId="51" applyNumberFormat="1" applyFont="1" applyBorder="1">
      <alignment/>
      <protection/>
    </xf>
    <xf numFmtId="3" fontId="35" fillId="0" borderId="31" xfId="51" applyNumberFormat="1" applyFont="1" applyBorder="1">
      <alignment/>
      <protection/>
    </xf>
    <xf numFmtId="3" fontId="35" fillId="0" borderId="16" xfId="51" applyNumberFormat="1" applyFont="1" applyBorder="1">
      <alignment/>
      <protection/>
    </xf>
    <xf numFmtId="3" fontId="36" fillId="0" borderId="16" xfId="51" applyNumberFormat="1" applyFont="1" applyBorder="1">
      <alignment/>
      <protection/>
    </xf>
    <xf numFmtId="3" fontId="36" fillId="0" borderId="11" xfId="51" applyNumberFormat="1" applyFont="1" applyBorder="1">
      <alignment/>
      <protection/>
    </xf>
    <xf numFmtId="4" fontId="21" fillId="0" borderId="10" xfId="0" applyNumberFormat="1" applyFont="1" applyBorder="1" applyAlignment="1">
      <alignment vertical="justify"/>
    </xf>
    <xf numFmtId="3" fontId="21" fillId="0" borderId="11" xfId="0" applyNumberFormat="1" applyFont="1" applyBorder="1" applyAlignment="1">
      <alignment horizontal="right" vertical="center"/>
    </xf>
    <xf numFmtId="4" fontId="42" fillId="0" borderId="10" xfId="0" applyNumberFormat="1" applyFont="1" applyBorder="1" applyAlignment="1">
      <alignment horizontal="right" vertical="top" wrapText="1"/>
    </xf>
    <xf numFmtId="4" fontId="44" fillId="0" borderId="10" xfId="0" applyNumberFormat="1" applyFont="1" applyBorder="1" applyAlignment="1">
      <alignment vertical="top" wrapText="1"/>
    </xf>
    <xf numFmtId="4" fontId="45" fillId="0" borderId="10" xfId="0" applyNumberFormat="1" applyFont="1" applyBorder="1" applyAlignment="1">
      <alignment horizontal="right" vertical="top" wrapText="1"/>
    </xf>
    <xf numFmtId="4" fontId="46" fillId="0" borderId="10" xfId="0" applyNumberFormat="1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/>
    </xf>
    <xf numFmtId="3" fontId="43" fillId="0" borderId="16" xfId="0" applyNumberFormat="1" applyFont="1" applyBorder="1" applyAlignment="1">
      <alignment vertical="top" wrapText="1"/>
    </xf>
    <xf numFmtId="3" fontId="46" fillId="0" borderId="16" xfId="0" applyNumberFormat="1" applyFont="1" applyBorder="1" applyAlignment="1">
      <alignment vertical="top" wrapText="1"/>
    </xf>
    <xf numFmtId="3" fontId="44" fillId="0" borderId="16" xfId="0" applyNumberFormat="1" applyFont="1" applyBorder="1" applyAlignment="1">
      <alignment vertical="top" wrapText="1"/>
    </xf>
    <xf numFmtId="3" fontId="48" fillId="0" borderId="16" xfId="0" applyNumberFormat="1" applyFont="1" applyBorder="1" applyAlignment="1">
      <alignment vertical="top" wrapText="1"/>
    </xf>
    <xf numFmtId="3" fontId="43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righ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49" fontId="40" fillId="0" borderId="10" xfId="0" applyNumberFormat="1" applyFont="1" applyBorder="1" applyAlignment="1">
      <alignment horizontal="right" vertical="top" wrapText="1"/>
    </xf>
    <xf numFmtId="3" fontId="43" fillId="0" borderId="15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0" fontId="21" fillId="20" borderId="33" xfId="0" applyFont="1" applyFill="1" applyBorder="1" applyAlignment="1">
      <alignment horizontal="center" vertical="center" wrapText="1"/>
    </xf>
    <xf numFmtId="0" fontId="21" fillId="20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3" fillId="0" borderId="15" xfId="0" applyFont="1" applyBorder="1" applyAlignment="1">
      <alignment horizontal="center" vertical="center"/>
    </xf>
    <xf numFmtId="3" fontId="13" fillId="0" borderId="15" xfId="0" applyNumberFormat="1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3" fontId="13" fillId="0" borderId="15" xfId="0" applyNumberFormat="1" applyFont="1" applyBorder="1" applyAlignment="1">
      <alignment vertical="center"/>
    </xf>
    <xf numFmtId="0" fontId="13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wrapText="1"/>
    </xf>
    <xf numFmtId="3" fontId="13" fillId="0" borderId="31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 wrapText="1"/>
    </xf>
    <xf numFmtId="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1" fillId="2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32" xfId="0" applyFont="1" applyFill="1" applyBorder="1" applyAlignment="1">
      <alignment horizontal="center" vertical="center" wrapText="1"/>
    </xf>
    <xf numFmtId="2" fontId="21" fillId="20" borderId="32" xfId="0" applyNumberFormat="1" applyFont="1" applyFill="1" applyBorder="1" applyAlignment="1">
      <alignment horizontal="center" vertical="center" wrapText="1"/>
    </xf>
    <xf numFmtId="2" fontId="21" fillId="20" borderId="37" xfId="0" applyNumberFormat="1" applyFont="1" applyFill="1" applyBorder="1" applyAlignment="1">
      <alignment horizontal="center" vertical="center" wrapText="1"/>
    </xf>
    <xf numFmtId="0" fontId="21" fillId="20" borderId="32" xfId="0" applyFont="1" applyFill="1" applyBorder="1" applyAlignment="1">
      <alignment horizontal="center" vertical="center" wrapText="1" shrinkToFit="1"/>
    </xf>
    <xf numFmtId="0" fontId="21" fillId="20" borderId="11" xfId="0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22" fillId="0" borderId="11" xfId="51" applyFont="1" applyBorder="1" applyAlignment="1">
      <alignment horizontal="center" vertical="center"/>
      <protection/>
    </xf>
    <xf numFmtId="3" fontId="35" fillId="0" borderId="16" xfId="51" applyNumberFormat="1" applyFont="1" applyBorder="1" applyAlignment="1">
      <alignment horizontal="center"/>
      <protection/>
    </xf>
    <xf numFmtId="3" fontId="35" fillId="0" borderId="31" xfId="51" applyNumberFormat="1" applyFont="1" applyBorder="1" applyAlignment="1">
      <alignment/>
      <protection/>
    </xf>
    <xf numFmtId="0" fontId="21" fillId="0" borderId="0" xfId="51" applyFont="1" applyBorder="1" applyAlignment="1">
      <alignment horizontal="center" wrapText="1"/>
      <protection/>
    </xf>
    <xf numFmtId="0" fontId="36" fillId="20" borderId="11" xfId="51" applyFont="1" applyFill="1" applyBorder="1" applyAlignment="1">
      <alignment horizontal="center" vertical="center"/>
      <protection/>
    </xf>
    <xf numFmtId="0" fontId="36" fillId="20" borderId="11" xfId="51" applyFont="1" applyFill="1" applyBorder="1" applyAlignment="1">
      <alignment horizontal="center" vertical="center" wrapText="1"/>
      <protection/>
    </xf>
    <xf numFmtId="0" fontId="35" fillId="0" borderId="16" xfId="51" applyFont="1" applyBorder="1" applyAlignment="1">
      <alignment horizontal="center" vertical="center"/>
      <protection/>
    </xf>
    <xf numFmtId="0" fontId="35" fillId="0" borderId="35" xfId="51" applyFont="1" applyBorder="1" applyAlignment="1">
      <alignment horizontal="justify" vertical="justify" wrapText="1"/>
      <protection/>
    </xf>
    <xf numFmtId="0" fontId="35" fillId="0" borderId="36" xfId="51" applyFont="1" applyBorder="1" applyAlignment="1">
      <alignment horizontal="justify" vertical="justify" wrapText="1"/>
      <protection/>
    </xf>
    <xf numFmtId="0" fontId="35" fillId="0" borderId="32" xfId="51" applyFont="1" applyBorder="1" applyAlignment="1">
      <alignment horizontal="justify" vertical="justify" wrapText="1"/>
      <protection/>
    </xf>
    <xf numFmtId="0" fontId="36" fillId="0" borderId="35" xfId="51" applyFont="1" applyBorder="1" applyAlignment="1">
      <alignment horizontal="justify" vertical="justify" wrapText="1" readingOrder="1"/>
      <protection/>
    </xf>
    <xf numFmtId="0" fontId="36" fillId="0" borderId="36" xfId="51" applyFont="1" applyBorder="1" applyAlignment="1">
      <alignment horizontal="justify" vertical="justify" wrapText="1" readingOrder="1"/>
      <protection/>
    </xf>
    <xf numFmtId="0" fontId="36" fillId="0" borderId="32" xfId="51" applyFont="1" applyBorder="1" applyAlignment="1">
      <alignment horizontal="justify" vertical="justify" wrapText="1" readingOrder="1"/>
      <protection/>
    </xf>
    <xf numFmtId="0" fontId="35" fillId="0" borderId="30" xfId="51" applyFont="1" applyBorder="1" applyAlignment="1">
      <alignment wrapText="1"/>
      <protection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35" fillId="0" borderId="30" xfId="51" applyFont="1" applyBorder="1" applyAlignment="1">
      <alignment horizontal="center" wrapText="1"/>
      <protection/>
    </xf>
    <xf numFmtId="0" fontId="36" fillId="0" borderId="30" xfId="51" applyFont="1" applyBorder="1" applyAlignment="1">
      <alignment horizontal="center"/>
      <protection/>
    </xf>
    <xf numFmtId="3" fontId="36" fillId="0" borderId="30" xfId="51" applyNumberFormat="1" applyFont="1" applyBorder="1" applyAlignment="1">
      <alignment/>
      <protection/>
    </xf>
    <xf numFmtId="3" fontId="35" fillId="0" borderId="16" xfId="51" applyNumberFormat="1" applyFont="1" applyBorder="1" applyAlignment="1">
      <alignment/>
      <protection/>
    </xf>
    <xf numFmtId="0" fontId="35" fillId="0" borderId="16" xfId="51" applyFont="1" applyBorder="1" applyAlignment="1">
      <alignment horizontal="center"/>
      <protection/>
    </xf>
    <xf numFmtId="0" fontId="36" fillId="0" borderId="38" xfId="51" applyFont="1" applyBorder="1" applyAlignment="1">
      <alignment horizontal="justify" vertical="justify" wrapText="1" readingOrder="1"/>
      <protection/>
    </xf>
    <xf numFmtId="0" fontId="36" fillId="0" borderId="39" xfId="51" applyFont="1" applyBorder="1" applyAlignment="1">
      <alignment horizontal="justify" vertical="justify" wrapText="1" readingOrder="1"/>
      <protection/>
    </xf>
    <xf numFmtId="0" fontId="36" fillId="0" borderId="40" xfId="51" applyFont="1" applyBorder="1" applyAlignment="1">
      <alignment horizontal="justify" vertical="justify" wrapText="1" readingOrder="1"/>
      <protection/>
    </xf>
    <xf numFmtId="0" fontId="35" fillId="0" borderId="38" xfId="51" applyFont="1" applyBorder="1" applyAlignment="1">
      <alignment horizontal="justify" vertical="justify" wrapText="1" readingOrder="1"/>
      <protection/>
    </xf>
    <xf numFmtId="0" fontId="35" fillId="0" borderId="39" xfId="51" applyFont="1" applyBorder="1" applyAlignment="1">
      <alignment horizontal="justify" vertical="justify" wrapText="1" readingOrder="1"/>
      <protection/>
    </xf>
    <xf numFmtId="0" fontId="35" fillId="0" borderId="40" xfId="51" applyFont="1" applyBorder="1" applyAlignment="1">
      <alignment horizontal="justify" vertical="justify" wrapText="1" readingOrder="1"/>
      <protection/>
    </xf>
    <xf numFmtId="3" fontId="36" fillId="0" borderId="11" xfId="51" applyNumberFormat="1" applyFont="1" applyBorder="1" applyAlignment="1">
      <alignment/>
      <protection/>
    </xf>
    <xf numFmtId="0" fontId="36" fillId="0" borderId="11" xfId="51" applyFont="1" applyBorder="1" applyAlignment="1">
      <alignment/>
      <protection/>
    </xf>
    <xf numFmtId="0" fontId="36" fillId="0" borderId="16" xfId="51" applyFont="1" applyBorder="1" applyAlignment="1">
      <alignment horizontal="center"/>
      <protection/>
    </xf>
    <xf numFmtId="3" fontId="36" fillId="0" borderId="16" xfId="51" applyNumberFormat="1" applyFont="1" applyBorder="1" applyAlignment="1">
      <alignment/>
      <protection/>
    </xf>
    <xf numFmtId="0" fontId="35" fillId="0" borderId="0" xfId="51" applyFont="1" applyBorder="1" applyAlignment="1">
      <alignment horizontal="left"/>
      <protection/>
    </xf>
    <xf numFmtId="0" fontId="35" fillId="0" borderId="17" xfId="51" applyFont="1" applyBorder="1" applyAlignment="1">
      <alignment horizontal="center"/>
      <protection/>
    </xf>
    <xf numFmtId="0" fontId="36" fillId="0" borderId="11" xfId="51" applyFont="1" applyBorder="1" applyAlignment="1">
      <alignment horizontal="center"/>
      <protection/>
    </xf>
    <xf numFmtId="0" fontId="35" fillId="0" borderId="29" xfId="51" applyFont="1" applyBorder="1" applyAlignment="1">
      <alignment wrapText="1"/>
      <protection/>
    </xf>
    <xf numFmtId="0" fontId="0" fillId="0" borderId="31" xfId="0" applyBorder="1" applyAlignment="1">
      <alignment wrapText="1"/>
    </xf>
    <xf numFmtId="0" fontId="35" fillId="0" borderId="29" xfId="51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1" fillId="20" borderId="22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1" xfId="0" applyFont="1" applyBorder="1" applyAlignment="1">
      <alignment horizontal="center" vertical="center"/>
    </xf>
    <xf numFmtId="0" fontId="24" fillId="20" borderId="11" xfId="0" applyFont="1" applyFill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zoomScalePageLayoutView="0" workbookViewId="0" topLeftCell="A104">
      <selection activeCell="E134" sqref="E134"/>
    </sheetView>
  </sheetViews>
  <sheetFormatPr defaultColWidth="9.00390625" defaultRowHeight="12.75"/>
  <cols>
    <col min="1" max="1" width="6.875" style="0" customWidth="1"/>
    <col min="2" max="2" width="8.875" style="0" customWidth="1"/>
    <col min="3" max="3" width="6.00390625" style="0" customWidth="1"/>
    <col min="4" max="4" width="36.75390625" style="0" customWidth="1"/>
    <col min="5" max="5" width="12.75390625" style="0" customWidth="1"/>
    <col min="6" max="6" width="14.125" style="0" customWidth="1"/>
    <col min="7" max="7" width="12.375" style="0" customWidth="1"/>
  </cols>
  <sheetData>
    <row r="1" spans="1:8" ht="18" customHeight="1">
      <c r="A1" s="254" t="s">
        <v>496</v>
      </c>
      <c r="B1" s="254"/>
      <c r="C1" s="254"/>
      <c r="D1" s="254"/>
      <c r="E1" s="254"/>
      <c r="F1" s="1"/>
      <c r="G1" s="1"/>
      <c r="H1" s="1"/>
    </row>
    <row r="2" spans="1:8" ht="18">
      <c r="A2" s="1"/>
      <c r="B2" s="2"/>
      <c r="C2" s="2"/>
      <c r="D2" s="2"/>
      <c r="E2" s="1"/>
      <c r="F2" s="1"/>
      <c r="G2" s="1"/>
      <c r="H2" s="1"/>
    </row>
    <row r="3" spans="1:8" s="4" customFormat="1" ht="15" customHeight="1">
      <c r="A3" s="255" t="s">
        <v>0</v>
      </c>
      <c r="B3" s="255" t="s">
        <v>1</v>
      </c>
      <c r="C3" s="255" t="s">
        <v>2</v>
      </c>
      <c r="D3" s="255" t="s">
        <v>3</v>
      </c>
      <c r="E3" s="251" t="s">
        <v>497</v>
      </c>
      <c r="F3" s="251" t="s">
        <v>4</v>
      </c>
      <c r="G3" s="251"/>
      <c r="H3" s="1"/>
    </row>
    <row r="4" spans="1:8" s="4" customFormat="1" ht="15" customHeight="1">
      <c r="A4" s="255"/>
      <c r="B4" s="255"/>
      <c r="C4" s="255"/>
      <c r="D4" s="255"/>
      <c r="E4" s="251"/>
      <c r="F4" s="3" t="s">
        <v>5</v>
      </c>
      <c r="G4" s="3" t="s">
        <v>6</v>
      </c>
      <c r="H4" s="1"/>
    </row>
    <row r="5" spans="1:8" s="7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6</v>
      </c>
      <c r="F5" s="5">
        <v>7</v>
      </c>
      <c r="G5" s="5">
        <v>8</v>
      </c>
      <c r="H5" s="6"/>
    </row>
    <row r="6" spans="1:8" s="4" customFormat="1" ht="19.5" customHeight="1">
      <c r="A6" s="8" t="s">
        <v>7</v>
      </c>
      <c r="B6" s="9"/>
      <c r="C6" s="8"/>
      <c r="D6" s="10" t="s">
        <v>8</v>
      </c>
      <c r="E6" s="117">
        <f>E7+E9+E11</f>
        <v>1678645</v>
      </c>
      <c r="F6" s="117"/>
      <c r="G6" s="210">
        <f>G7+G9</f>
        <v>1678645</v>
      </c>
      <c r="H6" s="1"/>
    </row>
    <row r="7" spans="1:8" s="4" customFormat="1" ht="29.25" customHeight="1">
      <c r="A7" s="11"/>
      <c r="B7" s="12" t="s">
        <v>9</v>
      </c>
      <c r="C7" s="13"/>
      <c r="D7" s="14" t="s">
        <v>10</v>
      </c>
      <c r="E7" s="218">
        <f>E8</f>
        <v>1576495</v>
      </c>
      <c r="F7" s="218"/>
      <c r="G7" s="219">
        <f>G8</f>
        <v>1576495</v>
      </c>
      <c r="H7" s="1"/>
    </row>
    <row r="8" spans="1:8" s="4" customFormat="1" ht="66.75" customHeight="1">
      <c r="A8" s="15"/>
      <c r="B8" s="16"/>
      <c r="C8" s="17">
        <v>6268</v>
      </c>
      <c r="D8" s="131" t="s">
        <v>12</v>
      </c>
      <c r="E8" s="220">
        <v>1576495</v>
      </c>
      <c r="F8" s="220"/>
      <c r="G8" s="121">
        <v>1576495</v>
      </c>
      <c r="H8" s="1"/>
    </row>
    <row r="9" spans="1:8" s="4" customFormat="1" ht="37.5" customHeight="1">
      <c r="A9" s="19"/>
      <c r="B9" s="12" t="s">
        <v>13</v>
      </c>
      <c r="C9" s="12"/>
      <c r="D9" s="20" t="s">
        <v>14</v>
      </c>
      <c r="E9" s="120">
        <f>E10</f>
        <v>102150</v>
      </c>
      <c r="F9" s="120"/>
      <c r="G9" s="120">
        <f>G10</f>
        <v>102150</v>
      </c>
      <c r="H9" s="1"/>
    </row>
    <row r="10" spans="1:8" s="22" customFormat="1" ht="66" customHeight="1">
      <c r="A10" s="11"/>
      <c r="B10" s="13"/>
      <c r="C10" s="23" t="s">
        <v>15</v>
      </c>
      <c r="D10" s="18" t="s">
        <v>12</v>
      </c>
      <c r="E10" s="121">
        <v>102150</v>
      </c>
      <c r="F10" s="121"/>
      <c r="G10" s="118">
        <v>102150</v>
      </c>
      <c r="H10" s="21"/>
    </row>
    <row r="11" spans="1:8" s="4" customFormat="1" ht="27.75" customHeight="1">
      <c r="A11" s="24"/>
      <c r="B11" s="25" t="s">
        <v>16</v>
      </c>
      <c r="C11" s="24"/>
      <c r="D11" s="26" t="s">
        <v>17</v>
      </c>
      <c r="E11" s="122">
        <v>0</v>
      </c>
      <c r="F11" s="122"/>
      <c r="G11" s="118">
        <v>0</v>
      </c>
      <c r="H11" s="1"/>
    </row>
    <row r="12" spans="1:8" s="4" customFormat="1" ht="42" customHeight="1">
      <c r="A12" s="15"/>
      <c r="B12" s="16"/>
      <c r="C12" s="17">
        <v>2010</v>
      </c>
      <c r="D12" s="18" t="s">
        <v>18</v>
      </c>
      <c r="E12" s="221">
        <v>0</v>
      </c>
      <c r="F12" s="221"/>
      <c r="G12" s="118">
        <v>0</v>
      </c>
      <c r="H12" s="1"/>
    </row>
    <row r="13" spans="1:8" s="4" customFormat="1" ht="18.75" customHeight="1">
      <c r="A13" s="27" t="s">
        <v>19</v>
      </c>
      <c r="B13" s="28"/>
      <c r="C13" s="27"/>
      <c r="D13" s="29" t="s">
        <v>20</v>
      </c>
      <c r="E13" s="117">
        <v>5000</v>
      </c>
      <c r="F13" s="117">
        <v>5000</v>
      </c>
      <c r="G13" s="215"/>
      <c r="H13" s="1"/>
    </row>
    <row r="14" spans="1:8" s="31" customFormat="1" ht="21.75" customHeight="1">
      <c r="A14" s="27"/>
      <c r="B14" s="32" t="s">
        <v>21</v>
      </c>
      <c r="C14" s="27"/>
      <c r="D14" s="33" t="s">
        <v>22</v>
      </c>
      <c r="E14" s="123">
        <v>5000</v>
      </c>
      <c r="F14" s="123">
        <v>5000</v>
      </c>
      <c r="G14" s="215"/>
      <c r="H14" s="30"/>
    </row>
    <row r="15" spans="1:8" s="31" customFormat="1" ht="66" customHeight="1">
      <c r="A15" s="27"/>
      <c r="B15" s="34"/>
      <c r="C15" s="35" t="s">
        <v>23</v>
      </c>
      <c r="D15" s="36" t="s">
        <v>24</v>
      </c>
      <c r="E15" s="151">
        <v>5000</v>
      </c>
      <c r="F15" s="151">
        <v>5000</v>
      </c>
      <c r="G15" s="215"/>
      <c r="H15" s="30"/>
    </row>
    <row r="16" spans="1:8" s="31" customFormat="1" ht="31.5" customHeight="1">
      <c r="A16" s="27">
        <v>400</v>
      </c>
      <c r="B16" s="28"/>
      <c r="C16" s="27"/>
      <c r="D16" s="29" t="s">
        <v>25</v>
      </c>
      <c r="E16" s="117">
        <f>E17+E19</f>
        <v>65000</v>
      </c>
      <c r="F16" s="117">
        <f>F17+F19</f>
        <v>65000</v>
      </c>
      <c r="G16" s="215"/>
      <c r="H16" s="30"/>
    </row>
    <row r="17" spans="1:8" s="31" customFormat="1" ht="27.75" customHeight="1">
      <c r="A17" s="27"/>
      <c r="B17" s="32">
        <v>40002</v>
      </c>
      <c r="C17" s="27"/>
      <c r="D17" s="33" t="s">
        <v>26</v>
      </c>
      <c r="E17" s="123">
        <v>52000</v>
      </c>
      <c r="F17" s="123">
        <v>52000</v>
      </c>
      <c r="G17" s="215"/>
      <c r="H17" s="30"/>
    </row>
    <row r="18" spans="1:8" s="31" customFormat="1" ht="17.25" customHeight="1">
      <c r="A18" s="27"/>
      <c r="B18" s="34"/>
      <c r="C18" s="35" t="s">
        <v>27</v>
      </c>
      <c r="D18" s="36" t="s">
        <v>28</v>
      </c>
      <c r="E18" s="151">
        <v>52000</v>
      </c>
      <c r="F18" s="151">
        <v>52000</v>
      </c>
      <c r="G18" s="215"/>
      <c r="H18" s="30"/>
    </row>
    <row r="19" spans="1:8" s="31" customFormat="1" ht="19.5" customHeight="1">
      <c r="A19" s="28"/>
      <c r="B19" s="32" t="s">
        <v>29</v>
      </c>
      <c r="C19" s="28"/>
      <c r="D19" s="33" t="s">
        <v>30</v>
      </c>
      <c r="E19" s="123">
        <v>13000</v>
      </c>
      <c r="F19" s="123">
        <v>13000</v>
      </c>
      <c r="G19" s="213"/>
      <c r="H19" s="30"/>
    </row>
    <row r="20" spans="1:8" s="38" customFormat="1" ht="15.75" customHeight="1">
      <c r="A20" s="35"/>
      <c r="B20" s="35"/>
      <c r="C20" s="35" t="s">
        <v>27</v>
      </c>
      <c r="D20" s="36" t="s">
        <v>28</v>
      </c>
      <c r="E20" s="151">
        <v>13000</v>
      </c>
      <c r="F20" s="151">
        <v>13000</v>
      </c>
      <c r="G20" s="215"/>
      <c r="H20" s="37"/>
    </row>
    <row r="21" spans="1:8" s="31" customFormat="1" ht="15.75" customHeight="1">
      <c r="A21" s="27">
        <v>600</v>
      </c>
      <c r="B21" s="34"/>
      <c r="C21" s="35"/>
      <c r="D21" s="29" t="s">
        <v>31</v>
      </c>
      <c r="E21" s="117">
        <v>212000</v>
      </c>
      <c r="F21" s="117">
        <v>92000</v>
      </c>
      <c r="G21" s="126">
        <v>120000</v>
      </c>
      <c r="H21" s="30"/>
    </row>
    <row r="22" spans="1:8" s="31" customFormat="1" ht="19.5" customHeight="1">
      <c r="A22" s="27"/>
      <c r="B22" s="32">
        <v>60016</v>
      </c>
      <c r="C22" s="27"/>
      <c r="D22" s="33" t="s">
        <v>32</v>
      </c>
      <c r="E22" s="123">
        <v>212000</v>
      </c>
      <c r="F22" s="123">
        <v>92000</v>
      </c>
      <c r="G22" s="124">
        <v>120000</v>
      </c>
      <c r="H22" s="30"/>
    </row>
    <row r="23" spans="1:8" s="31" customFormat="1" ht="30" customHeight="1">
      <c r="A23" s="27"/>
      <c r="B23" s="34"/>
      <c r="C23" s="35">
        <v>2700</v>
      </c>
      <c r="D23" s="130" t="s">
        <v>11</v>
      </c>
      <c r="E23" s="151">
        <v>92000</v>
      </c>
      <c r="F23" s="151">
        <v>92000</v>
      </c>
      <c r="G23" s="119"/>
      <c r="H23" s="30"/>
    </row>
    <row r="24" spans="1:8" s="31" customFormat="1" ht="30" customHeight="1">
      <c r="A24" s="27"/>
      <c r="B24" s="34"/>
      <c r="C24" s="127" t="s">
        <v>432</v>
      </c>
      <c r="D24" s="130" t="s">
        <v>433</v>
      </c>
      <c r="E24" s="151">
        <v>120000</v>
      </c>
      <c r="F24" s="151"/>
      <c r="G24" s="119">
        <v>120000</v>
      </c>
      <c r="H24" s="30"/>
    </row>
    <row r="25" spans="1:8" s="31" customFormat="1" ht="27.75" customHeight="1">
      <c r="A25" s="27">
        <v>700</v>
      </c>
      <c r="B25" s="28"/>
      <c r="C25" s="27"/>
      <c r="D25" s="29" t="s">
        <v>33</v>
      </c>
      <c r="E25" s="117">
        <f>E26+E28</f>
        <v>653685</v>
      </c>
      <c r="F25" s="117">
        <f>F26+F28</f>
        <v>202485</v>
      </c>
      <c r="G25" s="126">
        <f>G28</f>
        <v>451200</v>
      </c>
      <c r="H25" s="30"/>
    </row>
    <row r="26" spans="1:8" s="31" customFormat="1" ht="27.75" customHeight="1">
      <c r="A26" s="27"/>
      <c r="B26" s="32">
        <v>70004</v>
      </c>
      <c r="C26" s="27"/>
      <c r="D26" s="33" t="s">
        <v>34</v>
      </c>
      <c r="E26" s="123">
        <v>58000</v>
      </c>
      <c r="F26" s="123">
        <v>58000</v>
      </c>
      <c r="G26" s="215"/>
      <c r="H26" s="30"/>
    </row>
    <row r="27" spans="1:8" s="31" customFormat="1" ht="27" customHeight="1">
      <c r="A27" s="27"/>
      <c r="B27" s="34"/>
      <c r="C27" s="35" t="s">
        <v>27</v>
      </c>
      <c r="D27" s="36" t="s">
        <v>28</v>
      </c>
      <c r="E27" s="151">
        <v>58000</v>
      </c>
      <c r="F27" s="151">
        <v>58000</v>
      </c>
      <c r="G27" s="215"/>
      <c r="H27" s="30"/>
    </row>
    <row r="28" spans="1:8" s="31" customFormat="1" ht="25.5" customHeight="1">
      <c r="A28" s="27"/>
      <c r="B28" s="32">
        <v>70005</v>
      </c>
      <c r="C28" s="27"/>
      <c r="D28" s="33" t="s">
        <v>35</v>
      </c>
      <c r="E28" s="123">
        <f>SUM(E29:E34)</f>
        <v>595685</v>
      </c>
      <c r="F28" s="123">
        <f>F29+F30+F31</f>
        <v>144485</v>
      </c>
      <c r="G28" s="124">
        <f>G32+G33+G34</f>
        <v>451200</v>
      </c>
      <c r="H28" s="30"/>
    </row>
    <row r="29" spans="1:8" s="31" customFormat="1" ht="30" customHeight="1">
      <c r="A29" s="27"/>
      <c r="B29" s="34"/>
      <c r="C29" s="35" t="s">
        <v>36</v>
      </c>
      <c r="D29" s="36" t="s">
        <v>37</v>
      </c>
      <c r="E29" s="151">
        <v>22335</v>
      </c>
      <c r="F29" s="151">
        <v>22335</v>
      </c>
      <c r="G29" s="119"/>
      <c r="H29" s="30"/>
    </row>
    <row r="30" spans="1:8" s="31" customFormat="1" ht="39.75" customHeight="1">
      <c r="A30" s="27"/>
      <c r="B30" s="34"/>
      <c r="C30" s="127" t="s">
        <v>425</v>
      </c>
      <c r="D30" s="130" t="s">
        <v>426</v>
      </c>
      <c r="E30" s="151">
        <v>118750</v>
      </c>
      <c r="F30" s="151">
        <v>118750</v>
      </c>
      <c r="G30" s="119"/>
      <c r="H30" s="30"/>
    </row>
    <row r="31" spans="1:8" s="31" customFormat="1" ht="39.75" customHeight="1">
      <c r="A31" s="27"/>
      <c r="B31" s="34"/>
      <c r="C31" s="35" t="s">
        <v>23</v>
      </c>
      <c r="D31" s="36" t="s">
        <v>38</v>
      </c>
      <c r="E31" s="151">
        <v>3400</v>
      </c>
      <c r="F31" s="151">
        <v>3400</v>
      </c>
      <c r="G31" s="215"/>
      <c r="H31" s="30"/>
    </row>
    <row r="32" spans="1:8" s="31" customFormat="1" ht="39.75" customHeight="1">
      <c r="A32" s="27"/>
      <c r="B32" s="34"/>
      <c r="C32" s="127" t="s">
        <v>453</v>
      </c>
      <c r="D32" s="130" t="s">
        <v>454</v>
      </c>
      <c r="E32" s="151">
        <v>433000</v>
      </c>
      <c r="F32" s="151"/>
      <c r="G32" s="119">
        <v>433000</v>
      </c>
      <c r="H32" s="30"/>
    </row>
    <row r="33" spans="1:8" s="31" customFormat="1" ht="34.5" customHeight="1">
      <c r="A33" s="27"/>
      <c r="B33" s="34"/>
      <c r="C33" s="35" t="s">
        <v>39</v>
      </c>
      <c r="D33" s="36" t="s">
        <v>40</v>
      </c>
      <c r="E33" s="151">
        <v>8200</v>
      </c>
      <c r="F33" s="151"/>
      <c r="G33" s="119">
        <v>8200</v>
      </c>
      <c r="H33" s="30"/>
    </row>
    <row r="34" spans="1:8" s="31" customFormat="1" ht="28.5" customHeight="1">
      <c r="A34" s="35"/>
      <c r="B34" s="35"/>
      <c r="C34" s="127" t="s">
        <v>421</v>
      </c>
      <c r="D34" s="130" t="s">
        <v>422</v>
      </c>
      <c r="E34" s="151">
        <v>10000</v>
      </c>
      <c r="F34" s="151"/>
      <c r="G34" s="119">
        <v>10000</v>
      </c>
      <c r="H34" s="30"/>
    </row>
    <row r="35" spans="1:8" s="31" customFormat="1" ht="20.25" customHeight="1">
      <c r="A35" s="27">
        <v>750</v>
      </c>
      <c r="B35" s="28"/>
      <c r="C35" s="27"/>
      <c r="D35" s="29" t="s">
        <v>41</v>
      </c>
      <c r="E35" s="117">
        <f>E36+E38</f>
        <v>27378</v>
      </c>
      <c r="F35" s="117">
        <f>F36+F38</f>
        <v>27378</v>
      </c>
      <c r="G35" s="215"/>
      <c r="H35" s="30"/>
    </row>
    <row r="36" spans="1:8" s="31" customFormat="1" ht="16.5" customHeight="1">
      <c r="A36" s="27"/>
      <c r="B36" s="32">
        <v>75011</v>
      </c>
      <c r="C36" s="27"/>
      <c r="D36" s="33" t="s">
        <v>42</v>
      </c>
      <c r="E36" s="123">
        <v>21878</v>
      </c>
      <c r="F36" s="123">
        <v>21878</v>
      </c>
      <c r="G36" s="215"/>
      <c r="H36" s="30"/>
    </row>
    <row r="37" spans="1:8" s="31" customFormat="1" ht="53.25" customHeight="1">
      <c r="A37" s="27"/>
      <c r="B37" s="34"/>
      <c r="C37" s="35">
        <v>2010</v>
      </c>
      <c r="D37" s="130" t="s">
        <v>43</v>
      </c>
      <c r="E37" s="151">
        <v>21878</v>
      </c>
      <c r="F37" s="151">
        <v>21878</v>
      </c>
      <c r="G37" s="215"/>
      <c r="H37" s="30"/>
    </row>
    <row r="38" spans="1:8" s="31" customFormat="1" ht="22.5" customHeight="1">
      <c r="A38" s="27"/>
      <c r="B38" s="32">
        <v>75023</v>
      </c>
      <c r="C38" s="27"/>
      <c r="D38" s="33" t="s">
        <v>44</v>
      </c>
      <c r="E38" s="123">
        <v>5500</v>
      </c>
      <c r="F38" s="123">
        <v>5500</v>
      </c>
      <c r="G38" s="215"/>
      <c r="H38" s="30"/>
    </row>
    <row r="39" spans="1:8" s="31" customFormat="1" ht="44.25" customHeight="1">
      <c r="A39" s="27"/>
      <c r="B39" s="34"/>
      <c r="C39" s="35">
        <v>2360</v>
      </c>
      <c r="D39" s="36" t="s">
        <v>45</v>
      </c>
      <c r="E39" s="151">
        <v>5500</v>
      </c>
      <c r="F39" s="151">
        <v>5500</v>
      </c>
      <c r="G39" s="215"/>
      <c r="H39" s="30"/>
    </row>
    <row r="40" spans="1:8" s="31" customFormat="1" ht="26.25" customHeight="1">
      <c r="A40" s="27"/>
      <c r="B40" s="28" t="s">
        <v>456</v>
      </c>
      <c r="C40" s="28"/>
      <c r="D40" s="33" t="s">
        <v>457</v>
      </c>
      <c r="E40" s="123">
        <v>0</v>
      </c>
      <c r="F40" s="216"/>
      <c r="G40" s="213"/>
      <c r="H40" s="30"/>
    </row>
    <row r="41" spans="1:8" s="31" customFormat="1" ht="54" customHeight="1">
      <c r="A41" s="27"/>
      <c r="B41" s="34"/>
      <c r="C41" s="127" t="s">
        <v>404</v>
      </c>
      <c r="D41" s="130" t="s">
        <v>43</v>
      </c>
      <c r="E41" s="151">
        <v>0</v>
      </c>
      <c r="F41" s="214"/>
      <c r="G41" s="215"/>
      <c r="H41" s="30"/>
    </row>
    <row r="42" spans="1:8" s="31" customFormat="1" ht="39.75" customHeight="1">
      <c r="A42" s="27">
        <v>751</v>
      </c>
      <c r="B42" s="28"/>
      <c r="C42" s="27"/>
      <c r="D42" s="29" t="s">
        <v>46</v>
      </c>
      <c r="E42" s="117">
        <v>506</v>
      </c>
      <c r="F42" s="117">
        <v>506</v>
      </c>
      <c r="G42" s="215"/>
      <c r="H42" s="30"/>
    </row>
    <row r="43" spans="1:8" s="31" customFormat="1" ht="32.25" customHeight="1">
      <c r="A43" s="27"/>
      <c r="B43" s="32">
        <v>75101</v>
      </c>
      <c r="C43" s="27"/>
      <c r="D43" s="33" t="s">
        <v>47</v>
      </c>
      <c r="E43" s="123">
        <v>506</v>
      </c>
      <c r="F43" s="123">
        <v>506</v>
      </c>
      <c r="G43" s="215"/>
      <c r="H43" s="30"/>
    </row>
    <row r="44" spans="1:8" s="31" customFormat="1" ht="51.75" customHeight="1">
      <c r="A44" s="27"/>
      <c r="B44" s="34"/>
      <c r="C44" s="35">
        <v>2010</v>
      </c>
      <c r="D44" s="36" t="s">
        <v>43</v>
      </c>
      <c r="E44" s="151">
        <v>506</v>
      </c>
      <c r="F44" s="151">
        <v>506</v>
      </c>
      <c r="G44" s="215"/>
      <c r="H44" s="30"/>
    </row>
    <row r="45" spans="1:8" s="31" customFormat="1" ht="33" customHeight="1">
      <c r="A45" s="27"/>
      <c r="B45" s="32" t="s">
        <v>455</v>
      </c>
      <c r="C45" s="27"/>
      <c r="D45" s="33" t="s">
        <v>458</v>
      </c>
      <c r="E45" s="212"/>
      <c r="F45" s="212"/>
      <c r="G45" s="215"/>
      <c r="H45" s="30"/>
    </row>
    <row r="46" spans="1:8" s="31" customFormat="1" ht="15.75" customHeight="1">
      <c r="A46" s="27"/>
      <c r="B46" s="34"/>
      <c r="C46" s="35">
        <v>2010</v>
      </c>
      <c r="D46" s="130" t="s">
        <v>43</v>
      </c>
      <c r="E46" s="214"/>
      <c r="F46" s="214"/>
      <c r="G46" s="215"/>
      <c r="H46" s="30"/>
    </row>
    <row r="47" spans="1:8" s="31" customFormat="1" ht="32.25" customHeight="1">
      <c r="A47" s="27">
        <v>754</v>
      </c>
      <c r="B47" s="28"/>
      <c r="C47" s="27"/>
      <c r="D47" s="29" t="s">
        <v>48</v>
      </c>
      <c r="E47" s="117">
        <f>E48+E50+E52</f>
        <v>350000</v>
      </c>
      <c r="F47" s="117">
        <f>F48+F50+F52</f>
        <v>350000</v>
      </c>
      <c r="G47" s="217"/>
      <c r="H47" s="30"/>
    </row>
    <row r="48" spans="1:8" s="31" customFormat="1" ht="23.25" customHeight="1">
      <c r="A48" s="27"/>
      <c r="B48" s="32">
        <v>75412</v>
      </c>
      <c r="C48" s="27"/>
      <c r="D48" s="33" t="s">
        <v>49</v>
      </c>
      <c r="E48" s="216"/>
      <c r="F48" s="216"/>
      <c r="G48" s="213"/>
      <c r="H48" s="30"/>
    </row>
    <row r="49" spans="1:8" s="31" customFormat="1" ht="54" customHeight="1">
      <c r="A49" s="27"/>
      <c r="B49" s="34"/>
      <c r="C49" s="127" t="s">
        <v>421</v>
      </c>
      <c r="D49" s="130" t="s">
        <v>422</v>
      </c>
      <c r="E49" s="214"/>
      <c r="F49" s="214"/>
      <c r="G49" s="215"/>
      <c r="H49" s="30"/>
    </row>
    <row r="50" spans="1:8" s="31" customFormat="1" ht="24" customHeight="1">
      <c r="A50" s="28"/>
      <c r="B50" s="28" t="s">
        <v>403</v>
      </c>
      <c r="C50" s="28"/>
      <c r="D50" s="33" t="s">
        <v>198</v>
      </c>
      <c r="E50" s="216"/>
      <c r="F50" s="216"/>
      <c r="G50" s="213"/>
      <c r="H50" s="30"/>
    </row>
    <row r="51" spans="1:8" s="31" customFormat="1" ht="52.5" customHeight="1">
      <c r="A51" s="27"/>
      <c r="B51" s="34"/>
      <c r="C51" s="127" t="s">
        <v>404</v>
      </c>
      <c r="D51" s="130" t="s">
        <v>43</v>
      </c>
      <c r="E51" s="214"/>
      <c r="F51" s="214"/>
      <c r="G51" s="215"/>
      <c r="H51" s="30"/>
    </row>
    <row r="52" spans="1:8" s="31" customFormat="1" ht="24.75" customHeight="1">
      <c r="A52" s="27"/>
      <c r="B52" s="32">
        <v>75416</v>
      </c>
      <c r="C52" s="27"/>
      <c r="D52" s="33" t="s">
        <v>50</v>
      </c>
      <c r="E52" s="123">
        <v>350000</v>
      </c>
      <c r="F52" s="123">
        <v>350000</v>
      </c>
      <c r="G52" s="215"/>
      <c r="H52" s="30"/>
    </row>
    <row r="53" spans="1:8" s="31" customFormat="1" ht="30" customHeight="1">
      <c r="A53" s="27"/>
      <c r="B53" s="34"/>
      <c r="C53" s="35" t="s">
        <v>51</v>
      </c>
      <c r="D53" s="36" t="s">
        <v>52</v>
      </c>
      <c r="E53" s="151">
        <v>350000</v>
      </c>
      <c r="F53" s="151">
        <v>350000</v>
      </c>
      <c r="G53" s="215"/>
      <c r="H53" s="30"/>
    </row>
    <row r="54" spans="1:8" s="31" customFormat="1" ht="51" customHeight="1">
      <c r="A54" s="27">
        <v>756</v>
      </c>
      <c r="B54" s="28"/>
      <c r="C54" s="27"/>
      <c r="D54" s="29" t="s">
        <v>53</v>
      </c>
      <c r="E54" s="117">
        <f>E55+E57+E65+E75+E79</f>
        <v>3392002</v>
      </c>
      <c r="F54" s="117">
        <f>F55+F57+F65+F75+F79</f>
        <v>3392002</v>
      </c>
      <c r="G54" s="215"/>
      <c r="H54" s="30"/>
    </row>
    <row r="55" spans="1:8" s="31" customFormat="1" ht="27" customHeight="1">
      <c r="A55" s="27"/>
      <c r="B55" s="32">
        <v>75601</v>
      </c>
      <c r="C55" s="27"/>
      <c r="D55" s="33" t="s">
        <v>54</v>
      </c>
      <c r="E55" s="123">
        <v>3000</v>
      </c>
      <c r="F55" s="123">
        <v>3000</v>
      </c>
      <c r="G55" s="215"/>
      <c r="H55" s="30"/>
    </row>
    <row r="56" spans="1:8" s="31" customFormat="1" ht="42.75" customHeight="1">
      <c r="A56" s="27"/>
      <c r="B56" s="34"/>
      <c r="C56" s="35" t="s">
        <v>55</v>
      </c>
      <c r="D56" s="36" t="s">
        <v>56</v>
      </c>
      <c r="E56" s="151">
        <v>3000</v>
      </c>
      <c r="F56" s="151">
        <v>3000</v>
      </c>
      <c r="G56" s="215"/>
      <c r="H56" s="30"/>
    </row>
    <row r="57" spans="1:8" s="31" customFormat="1" ht="40.5" customHeight="1">
      <c r="A57" s="27"/>
      <c r="B57" s="32">
        <v>75615</v>
      </c>
      <c r="C57" s="27"/>
      <c r="D57" s="33" t="s">
        <v>57</v>
      </c>
      <c r="E57" s="123">
        <f>SUM(E58:E64)</f>
        <v>841640</v>
      </c>
      <c r="F57" s="123">
        <f>SUM(F58:F64)</f>
        <v>841640</v>
      </c>
      <c r="G57" s="215"/>
      <c r="H57" s="30"/>
    </row>
    <row r="58" spans="1:8" s="31" customFormat="1" ht="24" customHeight="1">
      <c r="A58" s="27"/>
      <c r="B58" s="34"/>
      <c r="C58" s="35" t="s">
        <v>58</v>
      </c>
      <c r="D58" s="36" t="s">
        <v>59</v>
      </c>
      <c r="E58" s="151">
        <v>728300</v>
      </c>
      <c r="F58" s="151">
        <v>728300</v>
      </c>
      <c r="G58" s="215"/>
      <c r="H58" s="30"/>
    </row>
    <row r="59" spans="1:8" s="31" customFormat="1" ht="20.25" customHeight="1">
      <c r="A59" s="27"/>
      <c r="B59" s="34"/>
      <c r="C59" s="35" t="s">
        <v>60</v>
      </c>
      <c r="D59" s="36" t="s">
        <v>61</v>
      </c>
      <c r="E59" s="151">
        <v>62500</v>
      </c>
      <c r="F59" s="151">
        <v>62500</v>
      </c>
      <c r="G59" s="215"/>
      <c r="H59" s="30"/>
    </row>
    <row r="60" spans="1:8" s="31" customFormat="1" ht="18" customHeight="1">
      <c r="A60" s="27"/>
      <c r="B60" s="34"/>
      <c r="C60" s="35" t="s">
        <v>62</v>
      </c>
      <c r="D60" s="36" t="s">
        <v>63</v>
      </c>
      <c r="E60" s="151">
        <v>36180</v>
      </c>
      <c r="F60" s="151">
        <v>36180</v>
      </c>
      <c r="G60" s="215"/>
      <c r="H60" s="30"/>
    </row>
    <row r="61" spans="1:8" s="31" customFormat="1" ht="21" customHeight="1">
      <c r="A61" s="27"/>
      <c r="B61" s="34"/>
      <c r="C61" s="35" t="s">
        <v>64</v>
      </c>
      <c r="D61" s="36" t="s">
        <v>65</v>
      </c>
      <c r="E61" s="151">
        <v>4160</v>
      </c>
      <c r="F61" s="151">
        <v>4160</v>
      </c>
      <c r="G61" s="215"/>
      <c r="H61" s="30"/>
    </row>
    <row r="62" spans="1:8" s="31" customFormat="1" ht="18" customHeight="1">
      <c r="A62" s="27"/>
      <c r="B62" s="34"/>
      <c r="C62" s="127" t="s">
        <v>75</v>
      </c>
      <c r="D62" s="36" t="s">
        <v>76</v>
      </c>
      <c r="E62" s="151">
        <v>2000</v>
      </c>
      <c r="F62" s="151">
        <v>2000</v>
      </c>
      <c r="G62" s="215"/>
      <c r="H62" s="30"/>
    </row>
    <row r="63" spans="1:8" s="31" customFormat="1" ht="17.25" customHeight="1">
      <c r="A63" s="27"/>
      <c r="B63" s="34"/>
      <c r="C63" s="35" t="s">
        <v>66</v>
      </c>
      <c r="D63" s="36" t="s">
        <v>67</v>
      </c>
      <c r="E63" s="151">
        <v>2500</v>
      </c>
      <c r="F63" s="151">
        <v>2500</v>
      </c>
      <c r="G63" s="215"/>
      <c r="H63" s="30"/>
    </row>
    <row r="64" spans="1:8" s="31" customFormat="1" ht="26.25" customHeight="1">
      <c r="A64" s="27"/>
      <c r="B64" s="34"/>
      <c r="C64" s="35" t="s">
        <v>68</v>
      </c>
      <c r="D64" s="36" t="s">
        <v>69</v>
      </c>
      <c r="E64" s="151">
        <v>6000</v>
      </c>
      <c r="F64" s="151">
        <v>6000</v>
      </c>
      <c r="G64" s="215"/>
      <c r="H64" s="30"/>
    </row>
    <row r="65" spans="1:8" s="31" customFormat="1" ht="27.75" customHeight="1">
      <c r="A65" s="27"/>
      <c r="B65" s="32">
        <v>75616</v>
      </c>
      <c r="C65" s="27"/>
      <c r="D65" s="33" t="s">
        <v>70</v>
      </c>
      <c r="E65" s="123">
        <f>SUM(E66:E74)</f>
        <v>1115260</v>
      </c>
      <c r="F65" s="123">
        <f>SUM(F66:F74)</f>
        <v>1115260</v>
      </c>
      <c r="G65" s="215"/>
      <c r="H65" s="30"/>
    </row>
    <row r="66" spans="1:8" s="31" customFormat="1" ht="20.25" customHeight="1">
      <c r="A66" s="27"/>
      <c r="B66" s="34"/>
      <c r="C66" s="35" t="s">
        <v>58</v>
      </c>
      <c r="D66" s="36" t="s">
        <v>59</v>
      </c>
      <c r="E66" s="151">
        <v>352630</v>
      </c>
      <c r="F66" s="151">
        <v>352630</v>
      </c>
      <c r="G66" s="215"/>
      <c r="H66" s="30"/>
    </row>
    <row r="67" spans="1:8" s="31" customFormat="1" ht="19.5" customHeight="1">
      <c r="A67" s="27"/>
      <c r="B67" s="34"/>
      <c r="C67" s="35" t="s">
        <v>60</v>
      </c>
      <c r="D67" s="36" t="s">
        <v>61</v>
      </c>
      <c r="E67" s="151">
        <v>474130</v>
      </c>
      <c r="F67" s="151">
        <v>474130</v>
      </c>
      <c r="G67" s="215"/>
      <c r="H67" s="30"/>
    </row>
    <row r="68" spans="1:8" s="31" customFormat="1" ht="19.5" customHeight="1">
      <c r="A68" s="27"/>
      <c r="B68" s="34"/>
      <c r="C68" s="35" t="s">
        <v>62</v>
      </c>
      <c r="D68" s="36" t="s">
        <v>63</v>
      </c>
      <c r="E68" s="151">
        <v>3900</v>
      </c>
      <c r="F68" s="151">
        <v>3900</v>
      </c>
      <c r="G68" s="215"/>
      <c r="H68" s="30"/>
    </row>
    <row r="69" spans="1:8" s="31" customFormat="1" ht="19.5" customHeight="1">
      <c r="A69" s="27"/>
      <c r="B69" s="34"/>
      <c r="C69" s="35" t="s">
        <v>64</v>
      </c>
      <c r="D69" s="36" t="s">
        <v>65</v>
      </c>
      <c r="E69" s="151">
        <v>65000</v>
      </c>
      <c r="F69" s="151">
        <v>65000</v>
      </c>
      <c r="G69" s="215"/>
      <c r="H69" s="30"/>
    </row>
    <row r="70" spans="1:8" s="31" customFormat="1" ht="19.5" customHeight="1">
      <c r="A70" s="27"/>
      <c r="B70" s="34"/>
      <c r="C70" s="35" t="s">
        <v>71</v>
      </c>
      <c r="D70" s="36" t="s">
        <v>72</v>
      </c>
      <c r="E70" s="151">
        <v>8000</v>
      </c>
      <c r="F70" s="151">
        <v>8000</v>
      </c>
      <c r="G70" s="215"/>
      <c r="H70" s="30"/>
    </row>
    <row r="71" spans="1:8" s="31" customFormat="1" ht="19.5" customHeight="1">
      <c r="A71" s="27"/>
      <c r="B71" s="34"/>
      <c r="C71" s="35" t="s">
        <v>73</v>
      </c>
      <c r="D71" s="36" t="s">
        <v>74</v>
      </c>
      <c r="E71" s="151">
        <v>600</v>
      </c>
      <c r="F71" s="151">
        <v>600</v>
      </c>
      <c r="G71" s="215"/>
      <c r="H71" s="30"/>
    </row>
    <row r="72" spans="1:8" s="31" customFormat="1" ht="19.5" customHeight="1">
      <c r="A72" s="27"/>
      <c r="B72" s="34"/>
      <c r="C72" s="35" t="s">
        <v>75</v>
      </c>
      <c r="D72" s="36" t="s">
        <v>76</v>
      </c>
      <c r="E72" s="151">
        <v>100000</v>
      </c>
      <c r="F72" s="151">
        <v>100000</v>
      </c>
      <c r="G72" s="215"/>
      <c r="H72" s="30"/>
    </row>
    <row r="73" spans="1:8" s="31" customFormat="1" ht="17.25" customHeight="1">
      <c r="A73" s="27"/>
      <c r="B73" s="34"/>
      <c r="C73" s="35" t="s">
        <v>66</v>
      </c>
      <c r="D73" s="36" t="s">
        <v>77</v>
      </c>
      <c r="E73" s="151">
        <v>85000</v>
      </c>
      <c r="F73" s="151">
        <v>85000</v>
      </c>
      <c r="G73" s="215"/>
      <c r="H73" s="30"/>
    </row>
    <row r="74" spans="1:8" s="31" customFormat="1" ht="26.25" customHeight="1">
      <c r="A74" s="27"/>
      <c r="B74" s="34"/>
      <c r="C74" s="35" t="s">
        <v>68</v>
      </c>
      <c r="D74" s="36" t="s">
        <v>69</v>
      </c>
      <c r="E74" s="151">
        <v>26000</v>
      </c>
      <c r="F74" s="151">
        <v>26000</v>
      </c>
      <c r="G74" s="215"/>
      <c r="H74" s="30"/>
    </row>
    <row r="75" spans="1:8" s="31" customFormat="1" ht="29.25" customHeight="1">
      <c r="A75" s="27"/>
      <c r="B75" s="32">
        <v>75618</v>
      </c>
      <c r="C75" s="28"/>
      <c r="D75" s="33" t="s">
        <v>78</v>
      </c>
      <c r="E75" s="123">
        <f>SUM(E76:E78)</f>
        <v>89000</v>
      </c>
      <c r="F75" s="123">
        <f>SUM(F76:F78)</f>
        <v>89000</v>
      </c>
      <c r="G75" s="215"/>
      <c r="H75" s="30"/>
    </row>
    <row r="76" spans="1:8" s="31" customFormat="1" ht="27" customHeight="1">
      <c r="A76" s="27"/>
      <c r="B76" s="34"/>
      <c r="C76" s="35" t="s">
        <v>79</v>
      </c>
      <c r="D76" s="36" t="s">
        <v>80</v>
      </c>
      <c r="E76" s="151">
        <v>35000</v>
      </c>
      <c r="F76" s="151">
        <v>35000</v>
      </c>
      <c r="G76" s="215"/>
      <c r="H76" s="30"/>
    </row>
    <row r="77" spans="1:8" s="31" customFormat="1" ht="25.5" customHeight="1">
      <c r="A77" s="27"/>
      <c r="B77" s="34"/>
      <c r="C77" s="35" t="s">
        <v>81</v>
      </c>
      <c r="D77" s="36" t="s">
        <v>82</v>
      </c>
      <c r="E77" s="151">
        <v>46000</v>
      </c>
      <c r="F77" s="151">
        <v>46000</v>
      </c>
      <c r="G77" s="215"/>
      <c r="H77" s="30"/>
    </row>
    <row r="78" spans="1:8" s="31" customFormat="1" ht="26.25" customHeight="1">
      <c r="A78" s="27"/>
      <c r="B78" s="34"/>
      <c r="C78" s="35" t="s">
        <v>68</v>
      </c>
      <c r="D78" s="36" t="s">
        <v>69</v>
      </c>
      <c r="E78" s="151">
        <v>8000</v>
      </c>
      <c r="F78" s="151">
        <v>8000</v>
      </c>
      <c r="G78" s="215"/>
      <c r="H78" s="30"/>
    </row>
    <row r="79" spans="1:8" s="31" customFormat="1" ht="29.25" customHeight="1">
      <c r="A79" s="27"/>
      <c r="B79" s="32">
        <v>75621</v>
      </c>
      <c r="C79" s="27"/>
      <c r="D79" s="33" t="s">
        <v>83</v>
      </c>
      <c r="E79" s="123">
        <f>E80+E81</f>
        <v>1343102</v>
      </c>
      <c r="F79" s="123">
        <f>F80+F81</f>
        <v>1343102</v>
      </c>
      <c r="G79" s="215"/>
      <c r="H79" s="30"/>
    </row>
    <row r="80" spans="1:8" s="31" customFormat="1" ht="25.5" customHeight="1">
      <c r="A80" s="27"/>
      <c r="B80" s="34"/>
      <c r="C80" s="35" t="s">
        <v>84</v>
      </c>
      <c r="D80" s="36" t="s">
        <v>85</v>
      </c>
      <c r="E80" s="151">
        <v>1340102</v>
      </c>
      <c r="F80" s="151">
        <v>1340102</v>
      </c>
      <c r="G80" s="215"/>
      <c r="H80" s="30"/>
    </row>
    <row r="81" spans="1:8" s="31" customFormat="1" ht="20.25" customHeight="1">
      <c r="A81" s="27"/>
      <c r="B81" s="34"/>
      <c r="C81" s="35" t="s">
        <v>86</v>
      </c>
      <c r="D81" s="36" t="s">
        <v>87</v>
      </c>
      <c r="E81" s="151">
        <v>3000</v>
      </c>
      <c r="F81" s="151">
        <v>3000</v>
      </c>
      <c r="G81" s="215"/>
      <c r="H81" s="30"/>
    </row>
    <row r="82" spans="1:8" s="31" customFormat="1" ht="19.5" customHeight="1">
      <c r="A82" s="29" t="s">
        <v>88</v>
      </c>
      <c r="B82" s="28"/>
      <c r="C82" s="27"/>
      <c r="D82" s="29" t="s">
        <v>89</v>
      </c>
      <c r="E82" s="117">
        <f>E83+E85+E87+E89</f>
        <v>3499654</v>
      </c>
      <c r="F82" s="117">
        <f>F83+F85+F87+F89</f>
        <v>3499654</v>
      </c>
      <c r="G82" s="215"/>
      <c r="H82" s="30"/>
    </row>
    <row r="83" spans="1:8" s="31" customFormat="1" ht="26.25" customHeight="1">
      <c r="A83" s="29"/>
      <c r="B83" s="32">
        <v>75801</v>
      </c>
      <c r="C83" s="27"/>
      <c r="D83" s="33" t="s">
        <v>90</v>
      </c>
      <c r="E83" s="123">
        <v>2774331</v>
      </c>
      <c r="F83" s="123">
        <v>2774331</v>
      </c>
      <c r="G83" s="215"/>
      <c r="H83" s="30"/>
    </row>
    <row r="84" spans="1:8" s="31" customFormat="1" ht="27.75" customHeight="1">
      <c r="A84" s="29"/>
      <c r="B84" s="34"/>
      <c r="C84" s="35">
        <v>2920</v>
      </c>
      <c r="D84" s="130" t="s">
        <v>91</v>
      </c>
      <c r="E84" s="151">
        <v>2774331</v>
      </c>
      <c r="F84" s="151">
        <v>2774331</v>
      </c>
      <c r="G84" s="215"/>
      <c r="H84" s="30"/>
    </row>
    <row r="85" spans="1:8" s="31" customFormat="1" ht="26.25" customHeight="1">
      <c r="A85" s="29"/>
      <c r="B85" s="134" t="s">
        <v>415</v>
      </c>
      <c r="C85" s="35"/>
      <c r="D85" s="133" t="s">
        <v>92</v>
      </c>
      <c r="E85" s="117">
        <v>707890</v>
      </c>
      <c r="F85" s="117">
        <v>707890</v>
      </c>
      <c r="G85" s="215"/>
      <c r="H85" s="30"/>
    </row>
    <row r="86" spans="1:8" s="31" customFormat="1" ht="25.5" customHeight="1">
      <c r="A86" s="29"/>
      <c r="B86" s="34"/>
      <c r="C86" s="127" t="s">
        <v>402</v>
      </c>
      <c r="D86" s="130" t="s">
        <v>91</v>
      </c>
      <c r="E86" s="151">
        <v>707890</v>
      </c>
      <c r="F86" s="151">
        <v>707890</v>
      </c>
      <c r="G86" s="215"/>
      <c r="H86" s="30"/>
    </row>
    <row r="87" spans="1:8" s="31" customFormat="1" ht="25.5" customHeight="1">
      <c r="A87" s="29"/>
      <c r="B87" s="32" t="s">
        <v>416</v>
      </c>
      <c r="C87" s="27"/>
      <c r="D87" s="33" t="s">
        <v>414</v>
      </c>
      <c r="E87" s="123">
        <v>3433</v>
      </c>
      <c r="F87" s="123">
        <v>3433</v>
      </c>
      <c r="G87" s="215"/>
      <c r="H87" s="30"/>
    </row>
    <row r="88" spans="1:8" s="31" customFormat="1" ht="22.5" customHeight="1">
      <c r="A88" s="29"/>
      <c r="B88" s="34"/>
      <c r="C88" s="35">
        <v>2920</v>
      </c>
      <c r="D88" s="36" t="s">
        <v>91</v>
      </c>
      <c r="E88" s="151">
        <v>3433</v>
      </c>
      <c r="F88" s="151">
        <v>3433</v>
      </c>
      <c r="G88" s="215"/>
      <c r="H88" s="30"/>
    </row>
    <row r="89" spans="1:8" s="31" customFormat="1" ht="18" customHeight="1">
      <c r="A89" s="27"/>
      <c r="B89" s="32">
        <v>75814</v>
      </c>
      <c r="C89" s="27"/>
      <c r="D89" s="33" t="s">
        <v>93</v>
      </c>
      <c r="E89" s="123">
        <v>14000</v>
      </c>
      <c r="F89" s="123">
        <v>14000</v>
      </c>
      <c r="G89" s="215"/>
      <c r="H89" s="30"/>
    </row>
    <row r="90" spans="1:8" s="31" customFormat="1" ht="19.5" customHeight="1">
      <c r="A90" s="27"/>
      <c r="B90" s="34"/>
      <c r="C90" s="35" t="s">
        <v>94</v>
      </c>
      <c r="D90" s="36" t="s">
        <v>95</v>
      </c>
      <c r="E90" s="151">
        <v>14000</v>
      </c>
      <c r="F90" s="151">
        <v>14000</v>
      </c>
      <c r="G90" s="215"/>
      <c r="H90" s="30"/>
    </row>
    <row r="91" spans="1:8" s="31" customFormat="1" ht="19.5" customHeight="1">
      <c r="A91" s="27">
        <v>801</v>
      </c>
      <c r="B91" s="28"/>
      <c r="C91" s="27"/>
      <c r="D91" s="29" t="s">
        <v>96</v>
      </c>
      <c r="E91" s="117">
        <f>E94+E96</f>
        <v>73800</v>
      </c>
      <c r="F91" s="117">
        <f>F94+F96</f>
        <v>73800</v>
      </c>
      <c r="G91" s="215"/>
      <c r="H91" s="30"/>
    </row>
    <row r="92" spans="1:8" s="31" customFormat="1" ht="19.5" customHeight="1">
      <c r="A92" s="27"/>
      <c r="B92" s="32">
        <v>80101</v>
      </c>
      <c r="C92" s="27"/>
      <c r="D92" s="33" t="s">
        <v>97</v>
      </c>
      <c r="E92" s="123"/>
      <c r="F92" s="123"/>
      <c r="G92" s="215"/>
      <c r="H92" s="30"/>
    </row>
    <row r="93" spans="1:8" s="31" customFormat="1" ht="43.5" customHeight="1">
      <c r="A93" s="27"/>
      <c r="B93" s="34"/>
      <c r="C93" s="35">
        <v>2030</v>
      </c>
      <c r="D93" s="36" t="s">
        <v>98</v>
      </c>
      <c r="E93" s="151"/>
      <c r="F93" s="151"/>
      <c r="G93" s="215"/>
      <c r="H93" s="30"/>
    </row>
    <row r="94" spans="1:8" s="31" customFormat="1" ht="21.75" customHeight="1">
      <c r="A94" s="27"/>
      <c r="B94" s="32">
        <v>80104</v>
      </c>
      <c r="C94" s="27"/>
      <c r="D94" s="33" t="s">
        <v>99</v>
      </c>
      <c r="E94" s="123">
        <v>71800</v>
      </c>
      <c r="F94" s="123">
        <v>71800</v>
      </c>
      <c r="G94" s="215"/>
      <c r="H94" s="30"/>
    </row>
    <row r="95" spans="1:8" s="31" customFormat="1" ht="19.5" customHeight="1">
      <c r="A95" s="27"/>
      <c r="B95" s="34"/>
      <c r="C95" s="35" t="s">
        <v>27</v>
      </c>
      <c r="D95" s="36" t="s">
        <v>28</v>
      </c>
      <c r="E95" s="151">
        <v>71800</v>
      </c>
      <c r="F95" s="151">
        <v>71800</v>
      </c>
      <c r="G95" s="215"/>
      <c r="H95" s="30"/>
    </row>
    <row r="96" spans="1:8" s="31" customFormat="1" ht="19.5" customHeight="1">
      <c r="A96" s="27"/>
      <c r="B96" s="32">
        <v>80113</v>
      </c>
      <c r="C96" s="27"/>
      <c r="D96" s="33" t="s">
        <v>100</v>
      </c>
      <c r="E96" s="123">
        <v>2000</v>
      </c>
      <c r="F96" s="123">
        <v>2000</v>
      </c>
      <c r="G96" s="215"/>
      <c r="H96" s="30"/>
    </row>
    <row r="97" spans="1:8" s="31" customFormat="1" ht="19.5" customHeight="1">
      <c r="A97" s="27"/>
      <c r="B97" s="34"/>
      <c r="C97" s="35" t="s">
        <v>27</v>
      </c>
      <c r="D97" s="36" t="s">
        <v>28</v>
      </c>
      <c r="E97" s="151">
        <v>2000</v>
      </c>
      <c r="F97" s="151">
        <v>2000</v>
      </c>
      <c r="G97" s="215"/>
      <c r="H97" s="30"/>
    </row>
    <row r="98" spans="1:8" s="31" customFormat="1" ht="22.5" customHeight="1">
      <c r="A98" s="27">
        <v>852</v>
      </c>
      <c r="B98" s="28"/>
      <c r="C98" s="27"/>
      <c r="D98" s="29" t="s">
        <v>102</v>
      </c>
      <c r="E98" s="117">
        <f>E99+E101+E103+E106+E108+E110+E113</f>
        <v>1586853</v>
      </c>
      <c r="F98" s="117">
        <f>F99+F101+F103+F106+F108+F110+F113</f>
        <v>1586853</v>
      </c>
      <c r="G98" s="215"/>
      <c r="H98" s="30"/>
    </row>
    <row r="99" spans="1:8" s="31" customFormat="1" ht="25.5" customHeight="1">
      <c r="A99" s="27"/>
      <c r="B99" s="32">
        <v>85203</v>
      </c>
      <c r="C99" s="27"/>
      <c r="D99" s="33" t="s">
        <v>103</v>
      </c>
      <c r="E99" s="123">
        <v>15000</v>
      </c>
      <c r="F99" s="123">
        <v>15000</v>
      </c>
      <c r="G99" s="215"/>
      <c r="H99" s="30"/>
    </row>
    <row r="100" spans="1:8" s="31" customFormat="1" ht="42.75" customHeight="1">
      <c r="A100" s="27"/>
      <c r="B100" s="34"/>
      <c r="C100" s="35">
        <v>2320</v>
      </c>
      <c r="D100" s="36" t="s">
        <v>104</v>
      </c>
      <c r="E100" s="151">
        <v>15000</v>
      </c>
      <c r="F100" s="151">
        <v>15000</v>
      </c>
      <c r="G100" s="215"/>
      <c r="H100" s="30"/>
    </row>
    <row r="101" spans="1:8" s="31" customFormat="1" ht="28.5" customHeight="1">
      <c r="A101" s="27"/>
      <c r="B101" s="32">
        <v>85212</v>
      </c>
      <c r="C101" s="27"/>
      <c r="D101" s="33" t="s">
        <v>106</v>
      </c>
      <c r="E101" s="123">
        <v>1372429</v>
      </c>
      <c r="F101" s="123">
        <v>1372429</v>
      </c>
      <c r="G101" s="215"/>
      <c r="H101" s="30"/>
    </row>
    <row r="102" spans="1:8" s="31" customFormat="1" ht="46.5" customHeight="1">
      <c r="A102" s="27"/>
      <c r="B102" s="34"/>
      <c r="C102" s="35">
        <v>2010</v>
      </c>
      <c r="D102" s="36" t="s">
        <v>107</v>
      </c>
      <c r="E102" s="151">
        <v>1372429</v>
      </c>
      <c r="F102" s="151">
        <v>1372429</v>
      </c>
      <c r="G102" s="215"/>
      <c r="H102" s="30"/>
    </row>
    <row r="103" spans="1:8" s="31" customFormat="1" ht="38.25" customHeight="1">
      <c r="A103" s="27"/>
      <c r="B103" s="32">
        <v>85213</v>
      </c>
      <c r="C103" s="27"/>
      <c r="D103" s="33" t="s">
        <v>108</v>
      </c>
      <c r="E103" s="123">
        <f>E104+E105</f>
        <v>14576</v>
      </c>
      <c r="F103" s="123">
        <f>F104+F105</f>
        <v>14576</v>
      </c>
      <c r="G103" s="215"/>
      <c r="H103" s="30"/>
    </row>
    <row r="104" spans="1:8" s="31" customFormat="1" ht="45.75" customHeight="1">
      <c r="A104" s="27"/>
      <c r="B104" s="34"/>
      <c r="C104" s="35">
        <v>2010</v>
      </c>
      <c r="D104" s="130" t="s">
        <v>107</v>
      </c>
      <c r="E104" s="151">
        <v>4586</v>
      </c>
      <c r="F104" s="151">
        <v>4586</v>
      </c>
      <c r="G104" s="215"/>
      <c r="H104" s="30"/>
    </row>
    <row r="105" spans="1:8" s="31" customFormat="1" ht="40.5" customHeight="1">
      <c r="A105" s="27"/>
      <c r="B105" s="34"/>
      <c r="C105" s="35" t="s">
        <v>109</v>
      </c>
      <c r="D105" s="36" t="s">
        <v>101</v>
      </c>
      <c r="E105" s="151">
        <v>9990</v>
      </c>
      <c r="F105" s="151">
        <v>9990</v>
      </c>
      <c r="G105" s="215"/>
      <c r="H105" s="30"/>
    </row>
    <row r="106" spans="1:8" s="31" customFormat="1" ht="40.5" customHeight="1">
      <c r="A106" s="27"/>
      <c r="B106" s="32">
        <v>85214</v>
      </c>
      <c r="C106" s="27"/>
      <c r="D106" s="33" t="s">
        <v>110</v>
      </c>
      <c r="E106" s="136">
        <v>29989</v>
      </c>
      <c r="F106" s="136">
        <v>29989</v>
      </c>
      <c r="G106" s="215"/>
      <c r="H106" s="30"/>
    </row>
    <row r="107" spans="1:8" s="31" customFormat="1" ht="39.75" customHeight="1">
      <c r="A107" s="27"/>
      <c r="B107" s="34"/>
      <c r="C107" s="35">
        <v>2030</v>
      </c>
      <c r="D107" s="36" t="s">
        <v>101</v>
      </c>
      <c r="E107" s="151">
        <v>29989</v>
      </c>
      <c r="F107" s="151">
        <v>29989</v>
      </c>
      <c r="G107" s="215"/>
      <c r="H107" s="30"/>
    </row>
    <row r="108" spans="1:8" s="31" customFormat="1" ht="27.75" customHeight="1">
      <c r="A108" s="28"/>
      <c r="B108" s="28" t="s">
        <v>405</v>
      </c>
      <c r="C108" s="28"/>
      <c r="D108" s="33" t="s">
        <v>427</v>
      </c>
      <c r="E108" s="136">
        <v>47348</v>
      </c>
      <c r="F108" s="136">
        <v>47348</v>
      </c>
      <c r="G108" s="213"/>
      <c r="H108" s="30"/>
    </row>
    <row r="109" spans="1:8" s="31" customFormat="1" ht="29.25" customHeight="1">
      <c r="A109" s="27"/>
      <c r="B109" s="34"/>
      <c r="C109" s="127" t="s">
        <v>109</v>
      </c>
      <c r="D109" s="36" t="s">
        <v>101</v>
      </c>
      <c r="E109" s="132">
        <v>47348</v>
      </c>
      <c r="F109" s="132">
        <v>47348</v>
      </c>
      <c r="G109" s="215"/>
      <c r="H109" s="30"/>
    </row>
    <row r="110" spans="1:8" s="31" customFormat="1" ht="27" customHeight="1">
      <c r="A110" s="27"/>
      <c r="B110" s="32">
        <v>85219</v>
      </c>
      <c r="C110" s="27"/>
      <c r="D110" s="33" t="s">
        <v>111</v>
      </c>
      <c r="E110" s="136">
        <v>47659</v>
      </c>
      <c r="F110" s="136">
        <v>47659</v>
      </c>
      <c r="G110" s="215"/>
      <c r="H110" s="30"/>
    </row>
    <row r="111" spans="1:8" s="31" customFormat="1" ht="41.25" customHeight="1">
      <c r="A111" s="27"/>
      <c r="B111" s="32"/>
      <c r="C111" s="128" t="s">
        <v>404</v>
      </c>
      <c r="D111" s="129" t="s">
        <v>107</v>
      </c>
      <c r="E111" s="132"/>
      <c r="F111" s="132"/>
      <c r="G111" s="215"/>
      <c r="H111" s="30"/>
    </row>
    <row r="112" spans="1:8" s="31" customFormat="1" ht="28.5" customHeight="1">
      <c r="A112" s="27"/>
      <c r="B112" s="34"/>
      <c r="C112" s="35">
        <v>2030</v>
      </c>
      <c r="D112" s="36" t="s">
        <v>101</v>
      </c>
      <c r="E112" s="132">
        <v>47659</v>
      </c>
      <c r="F112" s="132">
        <v>47659</v>
      </c>
      <c r="G112" s="215"/>
      <c r="H112" s="30"/>
    </row>
    <row r="113" spans="1:8" s="31" customFormat="1" ht="28.5" customHeight="1">
      <c r="A113" s="28"/>
      <c r="B113" s="32">
        <v>85295</v>
      </c>
      <c r="C113" s="28"/>
      <c r="D113" s="33" t="s">
        <v>17</v>
      </c>
      <c r="E113" s="136">
        <f>E114+E115</f>
        <v>59852</v>
      </c>
      <c r="F113" s="136">
        <f>F114+F115</f>
        <v>59852</v>
      </c>
      <c r="G113" s="215"/>
      <c r="H113" s="30"/>
    </row>
    <row r="114" spans="1:8" s="31" customFormat="1" ht="42" customHeight="1">
      <c r="A114" s="27"/>
      <c r="B114" s="34"/>
      <c r="C114" s="35">
        <v>2030</v>
      </c>
      <c r="D114" s="36" t="s">
        <v>101</v>
      </c>
      <c r="E114" s="132">
        <v>41852</v>
      </c>
      <c r="F114" s="132">
        <v>41852</v>
      </c>
      <c r="G114" s="215"/>
      <c r="H114" s="30"/>
    </row>
    <row r="115" spans="1:8" s="31" customFormat="1" ht="30" customHeight="1">
      <c r="A115" s="27"/>
      <c r="B115" s="34"/>
      <c r="C115" s="35">
        <v>2700</v>
      </c>
      <c r="D115" s="130" t="s">
        <v>11</v>
      </c>
      <c r="E115" s="151">
        <v>18000</v>
      </c>
      <c r="F115" s="151">
        <v>18000</v>
      </c>
      <c r="G115" s="215"/>
      <c r="H115" s="30"/>
    </row>
    <row r="116" spans="1:8" s="31" customFormat="1" ht="29.25" customHeight="1">
      <c r="A116" s="27" t="s">
        <v>112</v>
      </c>
      <c r="B116" s="34"/>
      <c r="C116" s="35"/>
      <c r="D116" s="29" t="s">
        <v>113</v>
      </c>
      <c r="E116" s="135">
        <v>129000</v>
      </c>
      <c r="F116" s="135">
        <v>129000</v>
      </c>
      <c r="G116" s="217"/>
      <c r="H116" s="30"/>
    </row>
    <row r="117" spans="1:8" s="31" customFormat="1" ht="21" customHeight="1">
      <c r="A117" s="28"/>
      <c r="B117" s="32" t="s">
        <v>114</v>
      </c>
      <c r="C117" s="28"/>
      <c r="D117" s="33" t="s">
        <v>17</v>
      </c>
      <c r="E117" s="123">
        <v>129000</v>
      </c>
      <c r="F117" s="123">
        <v>129000</v>
      </c>
      <c r="G117" s="213"/>
      <c r="H117" s="30"/>
    </row>
    <row r="118" spans="1:8" s="31" customFormat="1" ht="81" customHeight="1">
      <c r="A118" s="27"/>
      <c r="B118" s="34"/>
      <c r="C118" s="127" t="s">
        <v>459</v>
      </c>
      <c r="D118" s="130" t="s">
        <v>460</v>
      </c>
      <c r="E118" s="151">
        <v>123000</v>
      </c>
      <c r="F118" s="151">
        <v>123000</v>
      </c>
      <c r="G118" s="215"/>
      <c r="H118" s="30"/>
    </row>
    <row r="119" spans="1:8" s="31" customFormat="1" ht="78" customHeight="1">
      <c r="A119" s="27"/>
      <c r="B119" s="34"/>
      <c r="C119" s="35" t="s">
        <v>115</v>
      </c>
      <c r="D119" s="130" t="s">
        <v>460</v>
      </c>
      <c r="E119" s="151">
        <v>6000</v>
      </c>
      <c r="F119" s="151">
        <v>6000</v>
      </c>
      <c r="G119" s="215"/>
      <c r="H119" s="30"/>
    </row>
    <row r="120" spans="1:14" s="31" customFormat="1" ht="25.5">
      <c r="A120" s="27">
        <v>854</v>
      </c>
      <c r="B120" s="34"/>
      <c r="C120" s="35"/>
      <c r="D120" s="29" t="s">
        <v>116</v>
      </c>
      <c r="E120" s="214"/>
      <c r="F120" s="214"/>
      <c r="G120" s="215"/>
      <c r="H120" s="172"/>
      <c r="I120" s="173"/>
      <c r="J120" s="173"/>
      <c r="K120" s="173"/>
      <c r="L120" s="173"/>
      <c r="M120" s="173"/>
      <c r="N120" s="173"/>
    </row>
    <row r="121" spans="1:8" s="38" customFormat="1" ht="21.75" customHeight="1">
      <c r="A121" s="27"/>
      <c r="B121" s="32">
        <v>85415</v>
      </c>
      <c r="C121" s="35"/>
      <c r="D121" s="33" t="s">
        <v>117</v>
      </c>
      <c r="E121" s="214"/>
      <c r="F121" s="214"/>
      <c r="G121" s="215"/>
      <c r="H121" s="37"/>
    </row>
    <row r="122" spans="1:8" s="31" customFormat="1" ht="38.25">
      <c r="A122" s="27"/>
      <c r="B122" s="34"/>
      <c r="C122" s="35">
        <v>2030</v>
      </c>
      <c r="D122" s="36" t="s">
        <v>101</v>
      </c>
      <c r="E122" s="214"/>
      <c r="F122" s="214"/>
      <c r="G122" s="215"/>
      <c r="H122" s="30"/>
    </row>
    <row r="123" spans="1:8" s="31" customFormat="1" ht="29.25" customHeight="1">
      <c r="A123" s="27">
        <v>900</v>
      </c>
      <c r="B123" s="28"/>
      <c r="C123" s="27"/>
      <c r="D123" s="29" t="s">
        <v>118</v>
      </c>
      <c r="E123" s="117">
        <v>105000</v>
      </c>
      <c r="F123" s="117">
        <v>105000</v>
      </c>
      <c r="G123" s="217"/>
      <c r="H123" s="30"/>
    </row>
    <row r="124" spans="1:8" s="31" customFormat="1" ht="41.25" customHeight="1">
      <c r="A124" s="28"/>
      <c r="B124" s="32" t="s">
        <v>461</v>
      </c>
      <c r="C124" s="28"/>
      <c r="D124" s="33" t="s">
        <v>462</v>
      </c>
      <c r="E124" s="123">
        <v>105000</v>
      </c>
      <c r="F124" s="123">
        <v>105000</v>
      </c>
      <c r="G124" s="215"/>
      <c r="H124" s="30"/>
    </row>
    <row r="125" spans="1:8" s="31" customFormat="1" ht="21" customHeight="1">
      <c r="A125" s="27"/>
      <c r="B125" s="34"/>
      <c r="C125" s="127" t="s">
        <v>66</v>
      </c>
      <c r="D125" s="130" t="s">
        <v>463</v>
      </c>
      <c r="E125" s="151">
        <v>105000</v>
      </c>
      <c r="F125" s="151">
        <v>105000</v>
      </c>
      <c r="G125" s="215"/>
      <c r="H125" s="30"/>
    </row>
    <row r="126" spans="1:8" s="31" customFormat="1" ht="21" customHeight="1">
      <c r="A126" s="27"/>
      <c r="B126" s="28" t="s">
        <v>464</v>
      </c>
      <c r="C126" s="28"/>
      <c r="D126" s="33" t="s">
        <v>17</v>
      </c>
      <c r="E126" s="216"/>
      <c r="F126" s="216"/>
      <c r="G126" s="213"/>
      <c r="H126" s="30"/>
    </row>
    <row r="127" spans="1:8" s="31" customFormat="1" ht="30" customHeight="1">
      <c r="A127" s="27"/>
      <c r="B127" s="34"/>
      <c r="C127" s="127" t="s">
        <v>105</v>
      </c>
      <c r="D127" s="130" t="s">
        <v>11</v>
      </c>
      <c r="E127" s="214"/>
      <c r="F127" s="214"/>
      <c r="G127" s="215"/>
      <c r="H127" s="30"/>
    </row>
    <row r="128" spans="1:8" s="31" customFormat="1" ht="38.25" customHeight="1">
      <c r="A128" s="27"/>
      <c r="B128" s="34"/>
      <c r="C128" s="127" t="s">
        <v>465</v>
      </c>
      <c r="D128" s="130" t="s">
        <v>466</v>
      </c>
      <c r="E128" s="214"/>
      <c r="F128" s="214"/>
      <c r="G128" s="215"/>
      <c r="H128" s="30"/>
    </row>
    <row r="129" spans="1:8" s="31" customFormat="1" ht="27" customHeight="1">
      <c r="A129" s="27" t="s">
        <v>400</v>
      </c>
      <c r="B129" s="28"/>
      <c r="C129" s="27"/>
      <c r="D129" s="29" t="s">
        <v>270</v>
      </c>
      <c r="E129" s="117">
        <v>463364</v>
      </c>
      <c r="F129" s="117"/>
      <c r="G129" s="126">
        <v>463364</v>
      </c>
      <c r="H129" s="30"/>
    </row>
    <row r="130" spans="1:8" s="31" customFormat="1" ht="27" customHeight="1">
      <c r="A130" s="28"/>
      <c r="B130" s="32" t="s">
        <v>401</v>
      </c>
      <c r="C130" s="28"/>
      <c r="D130" s="33" t="s">
        <v>271</v>
      </c>
      <c r="E130" s="123">
        <v>463364</v>
      </c>
      <c r="F130" s="123"/>
      <c r="G130" s="124">
        <v>463364</v>
      </c>
      <c r="H130" s="30"/>
    </row>
    <row r="131" spans="1:8" s="31" customFormat="1" ht="27" customHeight="1">
      <c r="A131" s="148"/>
      <c r="B131" s="149"/>
      <c r="C131" s="148" t="s">
        <v>15</v>
      </c>
      <c r="D131" s="150" t="s">
        <v>12</v>
      </c>
      <c r="E131" s="151">
        <v>463364</v>
      </c>
      <c r="F131" s="151"/>
      <c r="G131" s="119">
        <v>463364</v>
      </c>
      <c r="H131" s="30"/>
    </row>
    <row r="132" spans="1:8" s="31" customFormat="1" ht="27" customHeight="1">
      <c r="A132" s="28"/>
      <c r="B132" s="32"/>
      <c r="C132" s="128" t="s">
        <v>419</v>
      </c>
      <c r="D132" s="129" t="s">
        <v>420</v>
      </c>
      <c r="E132" s="132">
        <v>0</v>
      </c>
      <c r="F132" s="123"/>
      <c r="G132" s="119">
        <v>0</v>
      </c>
      <c r="H132" s="30"/>
    </row>
    <row r="133" spans="1:8" s="31" customFormat="1" ht="27.75" customHeight="1">
      <c r="A133" s="27"/>
      <c r="B133" s="34"/>
      <c r="C133" s="127" t="s">
        <v>421</v>
      </c>
      <c r="D133" s="130" t="s">
        <v>422</v>
      </c>
      <c r="E133" s="151">
        <v>0</v>
      </c>
      <c r="F133" s="151"/>
      <c r="G133" s="119">
        <v>0</v>
      </c>
      <c r="H133" s="30"/>
    </row>
    <row r="134" spans="1:8" s="31" customFormat="1" ht="66.75" customHeight="1">
      <c r="A134" s="252" t="s">
        <v>119</v>
      </c>
      <c r="B134" s="252"/>
      <c r="C134" s="252"/>
      <c r="D134" s="252"/>
      <c r="E134" s="125">
        <f>E6+E13+E16+E21+E25+E35+E42+E47+E54+E82+E91+E98+E116+E120+E123+E129</f>
        <v>12241887</v>
      </c>
      <c r="F134" s="125">
        <f>F6+F13+F16+F21+F25+F35+F42+F47+F54+F82+F91+F98+F116+F120+F123+F129</f>
        <v>9528678</v>
      </c>
      <c r="G134" s="125">
        <f>G6+G21+G25+G35+G47+G129</f>
        <v>2713209</v>
      </c>
      <c r="H134" s="30"/>
    </row>
    <row r="135" spans="1:8" s="147" customFormat="1" ht="39.75" customHeight="1">
      <c r="A135" s="1"/>
      <c r="B135" s="41"/>
      <c r="C135" s="41"/>
      <c r="D135" s="41"/>
      <c r="E135" s="41"/>
      <c r="F135" s="1"/>
      <c r="G135" s="1"/>
      <c r="H135" s="30"/>
    </row>
    <row r="136" spans="1:8" s="31" customFormat="1" ht="53.25" customHeight="1">
      <c r="A136" s="1"/>
      <c r="B136" s="41"/>
      <c r="C136" s="41"/>
      <c r="D136" s="41"/>
      <c r="E136" s="41"/>
      <c r="F136" s="1"/>
      <c r="G136" s="1"/>
      <c r="H136" s="30"/>
    </row>
    <row r="137" spans="1:8" s="31" customFormat="1" ht="54" customHeight="1">
      <c r="A137" s="253"/>
      <c r="B137" s="253"/>
      <c r="C137" s="253"/>
      <c r="D137" s="253"/>
      <c r="E137" s="42"/>
      <c r="F137"/>
      <c r="G137"/>
      <c r="H137" s="30"/>
    </row>
    <row r="138" spans="1:8" s="40" customFormat="1" ht="19.5" customHeight="1">
      <c r="A138"/>
      <c r="B138" s="42"/>
      <c r="C138" s="42"/>
      <c r="D138" s="42"/>
      <c r="E138" s="42"/>
      <c r="F138"/>
      <c r="G138"/>
      <c r="H138" s="39"/>
    </row>
    <row r="139" spans="2:8" ht="12.75">
      <c r="B139" s="42"/>
      <c r="C139" s="42"/>
      <c r="D139" s="42"/>
      <c r="E139" s="42"/>
      <c r="H139" s="1"/>
    </row>
    <row r="140" spans="2:8" ht="12.75">
      <c r="B140" s="42"/>
      <c r="C140" s="42"/>
      <c r="D140" s="42"/>
      <c r="E140" s="42"/>
      <c r="H140" s="1"/>
    </row>
    <row r="141" spans="2:5" ht="12.75">
      <c r="B141" s="42"/>
      <c r="C141" s="42"/>
      <c r="D141" s="42"/>
      <c r="E141" s="42"/>
    </row>
    <row r="142" spans="2:5" ht="12.75">
      <c r="B142" s="42"/>
      <c r="C142" s="42"/>
      <c r="D142" s="42"/>
      <c r="E142" s="42"/>
    </row>
    <row r="143" spans="2:5" ht="12.75">
      <c r="B143" s="42"/>
      <c r="C143" s="42"/>
      <c r="D143" s="42"/>
      <c r="E143" s="42"/>
    </row>
    <row r="144" spans="2:5" ht="12.75">
      <c r="B144" s="42"/>
      <c r="C144" s="42"/>
      <c r="D144" s="42"/>
      <c r="E144" s="42"/>
    </row>
    <row r="145" spans="2:5" ht="12.75">
      <c r="B145" s="42"/>
      <c r="C145" s="42"/>
      <c r="D145" s="42"/>
      <c r="E145" s="42"/>
    </row>
    <row r="146" spans="2:5" ht="12.75">
      <c r="B146" s="42"/>
      <c r="C146" s="42"/>
      <c r="D146" s="42"/>
      <c r="E146" s="42"/>
    </row>
    <row r="147" spans="2:5" ht="12.75">
      <c r="B147" s="42"/>
      <c r="C147" s="42"/>
      <c r="D147" s="42"/>
      <c r="E147" s="42"/>
    </row>
    <row r="148" spans="2:5" ht="12.75">
      <c r="B148" s="42"/>
      <c r="C148" s="42"/>
      <c r="D148" s="42"/>
      <c r="E148" s="42"/>
    </row>
    <row r="149" spans="2:5" ht="12.75">
      <c r="B149" s="42"/>
      <c r="C149" s="42"/>
      <c r="D149" s="42"/>
      <c r="E149" s="42"/>
    </row>
    <row r="150" spans="2:5" ht="12.75">
      <c r="B150" s="42"/>
      <c r="C150" s="42"/>
      <c r="D150" s="42"/>
      <c r="E150" s="42"/>
    </row>
    <row r="151" spans="2:5" ht="12.75">
      <c r="B151" s="42"/>
      <c r="C151" s="42"/>
      <c r="D151" s="42"/>
      <c r="E151" s="42"/>
    </row>
    <row r="152" spans="2:5" ht="12.75">
      <c r="B152" s="42"/>
      <c r="C152" s="42"/>
      <c r="D152" s="42"/>
      <c r="E152" s="42"/>
    </row>
    <row r="153" spans="2:5" ht="12.75">
      <c r="B153" s="42"/>
      <c r="C153" s="42"/>
      <c r="D153" s="42"/>
      <c r="E153" s="42"/>
    </row>
    <row r="154" spans="2:5" ht="12.75">
      <c r="B154" s="42"/>
      <c r="C154" s="42"/>
      <c r="D154" s="42"/>
      <c r="E154" s="42"/>
    </row>
    <row r="155" spans="2:5" ht="12.75">
      <c r="B155" s="42"/>
      <c r="C155" s="42"/>
      <c r="D155" s="42"/>
      <c r="E155" s="42"/>
    </row>
    <row r="156" spans="2:5" ht="12.75">
      <c r="B156" s="42"/>
      <c r="C156" s="42"/>
      <c r="D156" s="42"/>
      <c r="E156" s="42"/>
    </row>
    <row r="157" spans="2:5" ht="12.75">
      <c r="B157" s="42"/>
      <c r="C157" s="42"/>
      <c r="D157" s="42"/>
      <c r="E157" s="42"/>
    </row>
    <row r="158" spans="2:5" ht="12.75">
      <c r="B158" s="42"/>
      <c r="C158" s="42"/>
      <c r="D158" s="42"/>
      <c r="E158" s="42"/>
    </row>
    <row r="159" spans="2:5" ht="12.75">
      <c r="B159" s="42"/>
      <c r="C159" s="42"/>
      <c r="D159" s="42"/>
      <c r="E159" s="42"/>
    </row>
    <row r="160" spans="2:5" ht="12.75">
      <c r="B160" s="42"/>
      <c r="C160" s="42"/>
      <c r="D160" s="42"/>
      <c r="E160" s="42"/>
    </row>
    <row r="161" spans="2:5" ht="12.75">
      <c r="B161" s="42"/>
      <c r="C161" s="42"/>
      <c r="D161" s="42"/>
      <c r="E161" s="42"/>
    </row>
    <row r="162" spans="2:5" ht="12.75">
      <c r="B162" s="42"/>
      <c r="C162" s="42"/>
      <c r="D162" s="42"/>
      <c r="E162" s="42"/>
    </row>
    <row r="163" spans="2:5" ht="12.75">
      <c r="B163" s="42"/>
      <c r="C163" s="42"/>
      <c r="D163" s="42"/>
      <c r="E163" s="42"/>
    </row>
    <row r="164" spans="2:5" ht="12.75">
      <c r="B164" s="42"/>
      <c r="C164" s="42"/>
      <c r="D164" s="42"/>
      <c r="E164" s="42"/>
    </row>
    <row r="165" spans="2:5" ht="12.75">
      <c r="B165" s="42"/>
      <c r="C165" s="42"/>
      <c r="D165" s="42"/>
      <c r="E165" s="42"/>
    </row>
    <row r="166" spans="2:5" ht="12.75">
      <c r="B166" s="42"/>
      <c r="C166" s="42"/>
      <c r="D166" s="42"/>
      <c r="E166" s="42"/>
    </row>
    <row r="167" spans="2:5" ht="12.75">
      <c r="B167" s="42"/>
      <c r="C167" s="42"/>
      <c r="D167" s="42"/>
      <c r="E167" s="42"/>
    </row>
    <row r="168" spans="2:5" ht="12.75">
      <c r="B168" s="42"/>
      <c r="C168" s="42"/>
      <c r="D168" s="42"/>
      <c r="E168" s="42"/>
    </row>
  </sheetData>
  <sheetProtection/>
  <mergeCells count="9">
    <mergeCell ref="F3:G3"/>
    <mergeCell ref="A134:D134"/>
    <mergeCell ref="A137:D137"/>
    <mergeCell ref="A1:E1"/>
    <mergeCell ref="A3:A4"/>
    <mergeCell ref="B3:B4"/>
    <mergeCell ref="C3:C4"/>
    <mergeCell ref="D3:D4"/>
    <mergeCell ref="E3:E4"/>
  </mergeCells>
  <printOptions horizontalCentered="1"/>
  <pageMargins left="0.5701388888888889" right="0.5402777777777777" top="1.69375" bottom="0.5902777777777778" header="0.5118055555555556" footer="0.5118055555555556"/>
  <pageSetup horizontalDpi="300" verticalDpi="300" orientation="landscape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18"/>
  <sheetViews>
    <sheetView zoomScalePageLayoutView="0" workbookViewId="0" topLeftCell="A410">
      <selection activeCell="Q10" sqref="Q10"/>
    </sheetView>
  </sheetViews>
  <sheetFormatPr defaultColWidth="9.00390625" defaultRowHeight="12.75"/>
  <cols>
    <col min="1" max="1" width="5.00390625" style="42" customWidth="1"/>
    <col min="2" max="2" width="6.375" style="42" customWidth="1"/>
    <col min="3" max="3" width="6.25390625" style="42" customWidth="1"/>
    <col min="4" max="4" width="26.75390625" style="42" customWidth="1"/>
    <col min="5" max="5" width="11.25390625" style="42" customWidth="1"/>
    <col min="6" max="7" width="9.875" style="42" customWidth="1"/>
    <col min="8" max="8" width="10.25390625" style="42" customWidth="1"/>
    <col min="9" max="9" width="8.875" style="42" customWidth="1"/>
    <col min="10" max="10" width="9.125" style="42" customWidth="1"/>
    <col min="11" max="11" width="9.625" style="42" customWidth="1"/>
    <col min="12" max="12" width="9.375" style="42" customWidth="1"/>
    <col min="13" max="13" width="8.75390625" style="42" customWidth="1"/>
    <col min="14" max="14" width="9.625" style="42" customWidth="1"/>
    <col min="15" max="15" width="10.375" style="42" customWidth="1"/>
    <col min="16" max="16" width="11.25390625" style="42" customWidth="1"/>
    <col min="17" max="17" width="5.125" style="42" customWidth="1"/>
    <col min="18" max="18" width="4.25390625" style="42" customWidth="1"/>
    <col min="19" max="19" width="0" style="42" hidden="1" customWidth="1"/>
  </cols>
  <sheetData>
    <row r="1" spans="1:19" ht="18">
      <c r="A1" s="254" t="s">
        <v>498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32"/>
      <c r="R1" s="232"/>
      <c r="S1" s="232"/>
    </row>
    <row r="2" spans="1:7" ht="18">
      <c r="A2" s="43"/>
      <c r="B2" s="43"/>
      <c r="C2" s="43"/>
      <c r="D2" s="43"/>
      <c r="E2" s="43"/>
      <c r="F2" s="43"/>
      <c r="G2" s="43"/>
    </row>
    <row r="3" spans="1:19" ht="12.75">
      <c r="A3" s="44"/>
      <c r="B3" s="44"/>
      <c r="C3" s="44"/>
      <c r="D3" s="44"/>
      <c r="E3" s="44"/>
      <c r="F3" s="44"/>
      <c r="H3" s="45"/>
      <c r="I3" s="45"/>
      <c r="J3" s="45"/>
      <c r="K3" s="45"/>
      <c r="L3" s="45"/>
      <c r="M3" s="45"/>
      <c r="N3" s="45"/>
      <c r="O3" s="42" t="s">
        <v>120</v>
      </c>
      <c r="P3" s="45"/>
      <c r="Q3" s="45"/>
      <c r="R3" s="45"/>
      <c r="S3" s="46" t="s">
        <v>121</v>
      </c>
    </row>
    <row r="4" spans="1:19" s="1" customFormat="1" ht="18.75" customHeight="1">
      <c r="A4" s="258" t="s">
        <v>0</v>
      </c>
      <c r="B4" s="258" t="s">
        <v>1</v>
      </c>
      <c r="C4" s="258" t="s">
        <v>122</v>
      </c>
      <c r="D4" s="258" t="s">
        <v>123</v>
      </c>
      <c r="E4" s="258" t="s">
        <v>499</v>
      </c>
      <c r="F4" s="256" t="s">
        <v>124</v>
      </c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35"/>
      <c r="R4" s="236"/>
      <c r="S4" s="234"/>
    </row>
    <row r="5" spans="1:19" s="1" customFormat="1" ht="20.25" customHeight="1">
      <c r="A5" s="258"/>
      <c r="B5" s="258"/>
      <c r="C5" s="258"/>
      <c r="D5" s="258"/>
      <c r="E5" s="258"/>
      <c r="F5" s="256" t="s">
        <v>125</v>
      </c>
      <c r="G5" s="259" t="s">
        <v>126</v>
      </c>
      <c r="H5" s="259"/>
      <c r="I5" s="259"/>
      <c r="J5" s="259"/>
      <c r="K5" s="259"/>
      <c r="L5" s="259"/>
      <c r="M5" s="259"/>
      <c r="N5" s="48"/>
      <c r="O5" s="260" t="s">
        <v>126</v>
      </c>
      <c r="P5" s="260"/>
      <c r="Q5" s="261"/>
      <c r="R5" s="261"/>
      <c r="S5" s="262"/>
    </row>
    <row r="6" spans="1:19" s="1" customFormat="1" ht="162.75" customHeight="1">
      <c r="A6" s="258"/>
      <c r="B6" s="258"/>
      <c r="C6" s="258"/>
      <c r="D6" s="258"/>
      <c r="E6" s="258"/>
      <c r="F6" s="258"/>
      <c r="G6" s="47" t="s">
        <v>127</v>
      </c>
      <c r="H6" s="47" t="s">
        <v>128</v>
      </c>
      <c r="I6" s="47" t="s">
        <v>443</v>
      </c>
      <c r="J6" s="47" t="s">
        <v>129</v>
      </c>
      <c r="K6" s="47" t="s">
        <v>130</v>
      </c>
      <c r="L6" s="47" t="s">
        <v>131</v>
      </c>
      <c r="M6" s="47" t="s">
        <v>132</v>
      </c>
      <c r="N6" s="49" t="s">
        <v>133</v>
      </c>
      <c r="O6" s="50" t="s">
        <v>134</v>
      </c>
      <c r="P6" s="50" t="s">
        <v>135</v>
      </c>
      <c r="Q6" s="49" t="s">
        <v>136</v>
      </c>
      <c r="R6" s="49" t="s">
        <v>137</v>
      </c>
      <c r="S6" s="263"/>
    </row>
    <row r="7" spans="1:19" s="1" customFormat="1" ht="9.75" customHeight="1">
      <c r="A7" s="51">
        <v>1</v>
      </c>
      <c r="B7" s="51">
        <v>2</v>
      </c>
      <c r="C7" s="51">
        <v>3</v>
      </c>
      <c r="D7" s="51">
        <v>4</v>
      </c>
      <c r="E7" s="51">
        <v>6</v>
      </c>
      <c r="F7" s="51">
        <v>7</v>
      </c>
      <c r="G7" s="51">
        <v>8</v>
      </c>
      <c r="H7" s="51">
        <v>9</v>
      </c>
      <c r="I7" s="51">
        <v>10</v>
      </c>
      <c r="J7" s="51">
        <v>11</v>
      </c>
      <c r="K7" s="51">
        <v>12</v>
      </c>
      <c r="L7" s="51">
        <v>13</v>
      </c>
      <c r="M7" s="51">
        <v>14</v>
      </c>
      <c r="N7" s="51">
        <v>15</v>
      </c>
      <c r="O7" s="52">
        <v>16</v>
      </c>
      <c r="P7" s="52">
        <v>17</v>
      </c>
      <c r="Q7" s="51">
        <v>18</v>
      </c>
      <c r="R7" s="51">
        <v>19</v>
      </c>
      <c r="S7" s="51">
        <v>13</v>
      </c>
    </row>
    <row r="8" spans="1:19" s="1" customFormat="1" ht="21.75" customHeight="1">
      <c r="A8" s="152" t="s">
        <v>7</v>
      </c>
      <c r="B8" s="152"/>
      <c r="C8" s="153"/>
      <c r="D8" s="154" t="s">
        <v>8</v>
      </c>
      <c r="E8" s="145">
        <f>E9+E13+E15</f>
        <v>2161943</v>
      </c>
      <c r="F8" s="145">
        <v>8000</v>
      </c>
      <c r="G8" s="231"/>
      <c r="H8" s="231"/>
      <c r="I8" s="231"/>
      <c r="J8" s="231"/>
      <c r="K8" s="231"/>
      <c r="L8" s="231"/>
      <c r="M8" s="231"/>
      <c r="N8" s="145">
        <f>N9+N15</f>
        <v>2153943</v>
      </c>
      <c r="O8" s="145">
        <f>O9+O15</f>
        <v>2153943</v>
      </c>
      <c r="P8" s="145">
        <f>P9+P15</f>
        <v>1903943</v>
      </c>
      <c r="Q8" s="140"/>
      <c r="R8" s="140"/>
      <c r="S8" s="53"/>
    </row>
    <row r="9" spans="1:19" s="1" customFormat="1" ht="27.75" customHeight="1">
      <c r="A9" s="152"/>
      <c r="B9" s="138" t="s">
        <v>9</v>
      </c>
      <c r="C9" s="137"/>
      <c r="D9" s="155" t="s">
        <v>10</v>
      </c>
      <c r="E9" s="142">
        <f>SUM(E10:E12)</f>
        <v>1937778</v>
      </c>
      <c r="F9" s="224"/>
      <c r="G9" s="224"/>
      <c r="H9" s="224"/>
      <c r="I9" s="224"/>
      <c r="J9" s="224"/>
      <c r="K9" s="224"/>
      <c r="L9" s="224"/>
      <c r="M9" s="224"/>
      <c r="N9" s="142">
        <f>SUM(N10:N12)</f>
        <v>1937778</v>
      </c>
      <c r="O9" s="142">
        <v>1937778</v>
      </c>
      <c r="P9" s="142">
        <f>SUM(P10:P12)</f>
        <v>1737778</v>
      </c>
      <c r="Q9" s="142"/>
      <c r="R9" s="142"/>
      <c r="S9" s="54"/>
    </row>
    <row r="10" spans="1:19" s="1" customFormat="1" ht="27.75" customHeight="1">
      <c r="A10" s="156"/>
      <c r="B10" s="156"/>
      <c r="C10" s="156">
        <v>6050</v>
      </c>
      <c r="D10" s="144" t="s">
        <v>138</v>
      </c>
      <c r="E10" s="141">
        <v>200000</v>
      </c>
      <c r="F10" s="223"/>
      <c r="G10" s="223"/>
      <c r="H10" s="223"/>
      <c r="I10" s="223"/>
      <c r="J10" s="223"/>
      <c r="K10" s="223"/>
      <c r="L10" s="223"/>
      <c r="M10" s="223"/>
      <c r="N10" s="141">
        <v>200000</v>
      </c>
      <c r="O10" s="141">
        <v>200000</v>
      </c>
      <c r="P10" s="141">
        <v>0</v>
      </c>
      <c r="Q10" s="141"/>
      <c r="R10" s="141"/>
      <c r="S10" s="54"/>
    </row>
    <row r="11" spans="1:19" s="1" customFormat="1" ht="39.75" customHeight="1">
      <c r="A11" s="156"/>
      <c r="B11" s="156"/>
      <c r="C11" s="156">
        <v>6058</v>
      </c>
      <c r="D11" s="144" t="s">
        <v>411</v>
      </c>
      <c r="E11" s="141">
        <v>1068306</v>
      </c>
      <c r="F11" s="223"/>
      <c r="G11" s="223"/>
      <c r="H11" s="223"/>
      <c r="I11" s="223"/>
      <c r="J11" s="223"/>
      <c r="K11" s="223"/>
      <c r="L11" s="223"/>
      <c r="M11" s="223"/>
      <c r="N11" s="141">
        <v>1068306</v>
      </c>
      <c r="O11" s="141">
        <v>1068306</v>
      </c>
      <c r="P11" s="141">
        <v>1068306</v>
      </c>
      <c r="Q11" s="141"/>
      <c r="R11" s="141"/>
      <c r="S11" s="54"/>
    </row>
    <row r="12" spans="1:19" s="1" customFormat="1" ht="39" customHeight="1">
      <c r="A12" s="156"/>
      <c r="B12" s="156"/>
      <c r="C12" s="156">
        <v>6059</v>
      </c>
      <c r="D12" s="144" t="s">
        <v>413</v>
      </c>
      <c r="E12" s="141">
        <v>669472</v>
      </c>
      <c r="F12" s="223"/>
      <c r="G12" s="223"/>
      <c r="H12" s="223"/>
      <c r="I12" s="223"/>
      <c r="J12" s="223"/>
      <c r="K12" s="223"/>
      <c r="L12" s="223"/>
      <c r="M12" s="223"/>
      <c r="N12" s="141">
        <v>669472</v>
      </c>
      <c r="O12" s="141">
        <v>669472</v>
      </c>
      <c r="P12" s="141">
        <v>669472</v>
      </c>
      <c r="Q12" s="141"/>
      <c r="R12" s="141"/>
      <c r="S12" s="54"/>
    </row>
    <row r="13" spans="1:19" s="1" customFormat="1" ht="19.5" customHeight="1">
      <c r="A13" s="152"/>
      <c r="B13" s="138" t="s">
        <v>139</v>
      </c>
      <c r="C13" s="137"/>
      <c r="D13" s="157" t="s">
        <v>140</v>
      </c>
      <c r="E13" s="142">
        <v>8000</v>
      </c>
      <c r="F13" s="142">
        <v>8000</v>
      </c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54"/>
    </row>
    <row r="14" spans="1:19" s="1" customFormat="1" ht="27" customHeight="1">
      <c r="A14" s="156"/>
      <c r="B14" s="156"/>
      <c r="C14" s="156">
        <v>2850</v>
      </c>
      <c r="D14" s="144" t="s">
        <v>141</v>
      </c>
      <c r="E14" s="141">
        <v>8000</v>
      </c>
      <c r="F14" s="141">
        <v>8000</v>
      </c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54"/>
    </row>
    <row r="15" spans="1:19" s="21" customFormat="1" ht="24.75" customHeight="1">
      <c r="A15" s="138"/>
      <c r="B15" s="138" t="s">
        <v>13</v>
      </c>
      <c r="C15" s="138"/>
      <c r="D15" s="139" t="s">
        <v>14</v>
      </c>
      <c r="E15" s="142">
        <f>E16+E17+E18</f>
        <v>216165</v>
      </c>
      <c r="F15" s="224"/>
      <c r="G15" s="224"/>
      <c r="H15" s="224"/>
      <c r="I15" s="224"/>
      <c r="J15" s="224"/>
      <c r="K15" s="224"/>
      <c r="L15" s="224"/>
      <c r="M15" s="224"/>
      <c r="N15" s="142">
        <f>N16+N17+N18</f>
        <v>216165</v>
      </c>
      <c r="O15" s="142">
        <v>216165</v>
      </c>
      <c r="P15" s="142">
        <f>P16+P17+P18</f>
        <v>166165</v>
      </c>
      <c r="Q15" s="224"/>
      <c r="R15" s="224"/>
      <c r="S15" s="55"/>
    </row>
    <row r="16" spans="1:19" s="1" customFormat="1" ht="27.75" customHeight="1">
      <c r="A16" s="156"/>
      <c r="B16" s="156"/>
      <c r="C16" s="156" t="s">
        <v>142</v>
      </c>
      <c r="D16" s="144" t="s">
        <v>138</v>
      </c>
      <c r="E16" s="141">
        <v>50000</v>
      </c>
      <c r="F16" s="223"/>
      <c r="G16" s="223"/>
      <c r="H16" s="223"/>
      <c r="I16" s="223"/>
      <c r="J16" s="223"/>
      <c r="K16" s="223"/>
      <c r="L16" s="223"/>
      <c r="M16" s="223"/>
      <c r="N16" s="141">
        <v>50000</v>
      </c>
      <c r="O16" s="141">
        <v>50000</v>
      </c>
      <c r="P16" s="141"/>
      <c r="Q16" s="223"/>
      <c r="R16" s="223"/>
      <c r="S16" s="54"/>
    </row>
    <row r="17" spans="1:19" s="1" customFormat="1" ht="28.5" customHeight="1">
      <c r="A17" s="156"/>
      <c r="B17" s="156"/>
      <c r="C17" s="156" t="s">
        <v>143</v>
      </c>
      <c r="D17" s="144" t="s">
        <v>467</v>
      </c>
      <c r="E17" s="141">
        <v>102150</v>
      </c>
      <c r="F17" s="223"/>
      <c r="G17" s="223"/>
      <c r="H17" s="223"/>
      <c r="I17" s="223"/>
      <c r="J17" s="223"/>
      <c r="K17" s="223"/>
      <c r="L17" s="223"/>
      <c r="M17" s="223"/>
      <c r="N17" s="141">
        <v>102150</v>
      </c>
      <c r="O17" s="141">
        <v>102150</v>
      </c>
      <c r="P17" s="141">
        <v>102150</v>
      </c>
      <c r="Q17" s="223"/>
      <c r="R17" s="223"/>
      <c r="S17" s="54"/>
    </row>
    <row r="18" spans="1:19" s="1" customFormat="1" ht="24.75" customHeight="1">
      <c r="A18" s="156"/>
      <c r="B18" s="156"/>
      <c r="C18" s="156" t="s">
        <v>410</v>
      </c>
      <c r="D18" s="144" t="s">
        <v>468</v>
      </c>
      <c r="E18" s="141">
        <v>64015</v>
      </c>
      <c r="F18" s="223"/>
      <c r="G18" s="223"/>
      <c r="H18" s="223"/>
      <c r="I18" s="223"/>
      <c r="J18" s="223"/>
      <c r="K18" s="223"/>
      <c r="L18" s="223"/>
      <c r="M18" s="223"/>
      <c r="N18" s="141">
        <v>64015</v>
      </c>
      <c r="O18" s="141">
        <v>64015</v>
      </c>
      <c r="P18" s="141">
        <v>64015</v>
      </c>
      <c r="Q18" s="223"/>
      <c r="R18" s="223"/>
      <c r="S18" s="54"/>
    </row>
    <row r="19" spans="1:19" s="1" customFormat="1" ht="21" customHeight="1">
      <c r="A19" s="152"/>
      <c r="B19" s="138" t="s">
        <v>144</v>
      </c>
      <c r="C19" s="138"/>
      <c r="D19" s="139" t="s">
        <v>17</v>
      </c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54"/>
    </row>
    <row r="20" spans="1:19" s="1" customFormat="1" ht="25.5">
      <c r="A20" s="152"/>
      <c r="B20" s="138"/>
      <c r="C20" s="156" t="s">
        <v>159</v>
      </c>
      <c r="D20" s="144" t="s">
        <v>154</v>
      </c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54"/>
    </row>
    <row r="21" spans="1:19" s="1" customFormat="1" ht="17.25" customHeight="1">
      <c r="A21" s="152"/>
      <c r="B21" s="138"/>
      <c r="C21" s="156" t="s">
        <v>160</v>
      </c>
      <c r="D21" s="144" t="s">
        <v>155</v>
      </c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54"/>
    </row>
    <row r="22" spans="1:19" s="1" customFormat="1" ht="18.75" customHeight="1">
      <c r="A22" s="156"/>
      <c r="B22" s="156"/>
      <c r="C22" s="156" t="s">
        <v>469</v>
      </c>
      <c r="D22" s="144" t="s">
        <v>178</v>
      </c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54"/>
    </row>
    <row r="23" spans="1:19" s="1" customFormat="1" ht="25.5" customHeight="1">
      <c r="A23" s="156"/>
      <c r="B23" s="156"/>
      <c r="C23" s="156" t="s">
        <v>145</v>
      </c>
      <c r="D23" s="144" t="s">
        <v>146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54"/>
    </row>
    <row r="24" spans="1:19" s="1" customFormat="1" ht="21" customHeight="1">
      <c r="A24" s="156"/>
      <c r="B24" s="156"/>
      <c r="C24" s="156" t="s">
        <v>200</v>
      </c>
      <c r="D24" s="144" t="s">
        <v>148</v>
      </c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54"/>
    </row>
    <row r="25" spans="1:19" s="1" customFormat="1" ht="20.25" customHeight="1">
      <c r="A25" s="152">
        <v>600</v>
      </c>
      <c r="B25" s="152"/>
      <c r="C25" s="152"/>
      <c r="D25" s="159" t="s">
        <v>151</v>
      </c>
      <c r="E25" s="143">
        <f>E26+E28</f>
        <v>492591</v>
      </c>
      <c r="F25" s="143">
        <f>F26+F28</f>
        <v>252591</v>
      </c>
      <c r="G25" s="143">
        <v>134691</v>
      </c>
      <c r="H25" s="222"/>
      <c r="I25" s="222"/>
      <c r="J25" s="222"/>
      <c r="K25" s="222"/>
      <c r="L25" s="222"/>
      <c r="M25" s="223"/>
      <c r="N25" s="143">
        <f>N26+N28</f>
        <v>240000</v>
      </c>
      <c r="O25" s="143">
        <f>O26+O28</f>
        <v>240000</v>
      </c>
      <c r="P25" s="222"/>
      <c r="Q25" s="222"/>
      <c r="R25" s="222"/>
      <c r="S25" s="54"/>
    </row>
    <row r="26" spans="1:19" s="1" customFormat="1" ht="17.25" customHeight="1">
      <c r="A26" s="152"/>
      <c r="B26" s="138" t="s">
        <v>428</v>
      </c>
      <c r="C26" s="138"/>
      <c r="D26" s="157" t="s">
        <v>429</v>
      </c>
      <c r="E26" s="224"/>
      <c r="F26" s="224"/>
      <c r="G26" s="224"/>
      <c r="H26" s="224"/>
      <c r="I26" s="224"/>
      <c r="J26" s="224"/>
      <c r="K26" s="224"/>
      <c r="L26" s="224"/>
      <c r="M26" s="224"/>
      <c r="N26" s="142"/>
      <c r="O26" s="142"/>
      <c r="P26" s="224"/>
      <c r="Q26" s="224"/>
      <c r="R26" s="224"/>
      <c r="S26" s="54"/>
    </row>
    <row r="27" spans="1:19" s="1" customFormat="1" ht="27.75" customHeight="1">
      <c r="A27" s="152"/>
      <c r="B27" s="156"/>
      <c r="C27" s="156" t="s">
        <v>430</v>
      </c>
      <c r="D27" s="144" t="s">
        <v>442</v>
      </c>
      <c r="E27" s="223"/>
      <c r="F27" s="223"/>
      <c r="G27" s="223"/>
      <c r="H27" s="223"/>
      <c r="I27" s="223"/>
      <c r="J27" s="223"/>
      <c r="K27" s="223"/>
      <c r="L27" s="223"/>
      <c r="M27" s="223"/>
      <c r="N27" s="141"/>
      <c r="O27" s="141"/>
      <c r="P27" s="223"/>
      <c r="Q27" s="223"/>
      <c r="R27" s="223"/>
      <c r="S27" s="54"/>
    </row>
    <row r="28" spans="1:19" s="1" customFormat="1" ht="18" customHeight="1">
      <c r="A28" s="152"/>
      <c r="B28" s="138">
        <v>60016</v>
      </c>
      <c r="C28" s="138"/>
      <c r="D28" s="139" t="s">
        <v>32</v>
      </c>
      <c r="E28" s="142">
        <f>SUM(E29:E38)</f>
        <v>492591</v>
      </c>
      <c r="F28" s="142">
        <f>SUM(F29:F37)</f>
        <v>252591</v>
      </c>
      <c r="G28" s="142">
        <f>SUM(G29:G32)</f>
        <v>134691</v>
      </c>
      <c r="H28" s="224"/>
      <c r="I28" s="224"/>
      <c r="J28" s="224"/>
      <c r="K28" s="224"/>
      <c r="L28" s="224"/>
      <c r="M28" s="224"/>
      <c r="N28" s="142">
        <v>240000</v>
      </c>
      <c r="O28" s="142">
        <v>240000</v>
      </c>
      <c r="P28" s="224"/>
      <c r="Q28" s="224"/>
      <c r="R28" s="224"/>
      <c r="S28" s="54"/>
    </row>
    <row r="29" spans="1:19" s="1" customFormat="1" ht="27.75" customHeight="1">
      <c r="A29" s="156"/>
      <c r="B29" s="156"/>
      <c r="C29" s="156">
        <v>4010</v>
      </c>
      <c r="D29" s="144" t="s">
        <v>152</v>
      </c>
      <c r="E29" s="141">
        <v>107888</v>
      </c>
      <c r="F29" s="141">
        <v>107888</v>
      </c>
      <c r="G29" s="141">
        <v>107888</v>
      </c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54"/>
    </row>
    <row r="30" spans="1:19" s="1" customFormat="1" ht="19.5" customHeight="1">
      <c r="A30" s="156"/>
      <c r="B30" s="156"/>
      <c r="C30" s="156">
        <v>4040</v>
      </c>
      <c r="D30" s="158" t="s">
        <v>153</v>
      </c>
      <c r="E30" s="141">
        <v>4259</v>
      </c>
      <c r="F30" s="141">
        <v>4259</v>
      </c>
      <c r="G30" s="141">
        <v>4259</v>
      </c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54"/>
    </row>
    <row r="31" spans="1:19" s="1" customFormat="1" ht="26.25" customHeight="1">
      <c r="A31" s="156"/>
      <c r="B31" s="156"/>
      <c r="C31" s="156">
        <v>4110</v>
      </c>
      <c r="D31" s="144" t="s">
        <v>154</v>
      </c>
      <c r="E31" s="141">
        <v>19815</v>
      </c>
      <c r="F31" s="141">
        <v>19815</v>
      </c>
      <c r="G31" s="141">
        <v>19815</v>
      </c>
      <c r="H31" s="223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54"/>
    </row>
    <row r="32" spans="1:19" s="1" customFormat="1" ht="19.5" customHeight="1">
      <c r="A32" s="156"/>
      <c r="B32" s="156"/>
      <c r="C32" s="156">
        <v>4120</v>
      </c>
      <c r="D32" s="144" t="s">
        <v>155</v>
      </c>
      <c r="E32" s="141">
        <v>2729</v>
      </c>
      <c r="F32" s="141">
        <v>2729</v>
      </c>
      <c r="G32" s="141">
        <v>2729</v>
      </c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54"/>
    </row>
    <row r="33" spans="1:19" s="1" customFormat="1" ht="20.25" customHeight="1">
      <c r="A33" s="156"/>
      <c r="B33" s="156"/>
      <c r="C33" s="156">
        <v>4210</v>
      </c>
      <c r="D33" s="158" t="s">
        <v>146</v>
      </c>
      <c r="E33" s="141">
        <v>2000</v>
      </c>
      <c r="F33" s="141">
        <v>2000</v>
      </c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54"/>
    </row>
    <row r="34" spans="1:19" s="1" customFormat="1" ht="18.75" customHeight="1">
      <c r="A34" s="160"/>
      <c r="B34" s="160"/>
      <c r="C34" s="156">
        <v>4270</v>
      </c>
      <c r="D34" s="144" t="s">
        <v>156</v>
      </c>
      <c r="E34" s="141">
        <v>80000</v>
      </c>
      <c r="F34" s="141">
        <v>80000</v>
      </c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54"/>
    </row>
    <row r="35" spans="1:19" s="1" customFormat="1" ht="18.75" customHeight="1">
      <c r="A35" s="160"/>
      <c r="B35" s="160"/>
      <c r="C35" s="156">
        <v>4280</v>
      </c>
      <c r="D35" s="144" t="s">
        <v>157</v>
      </c>
      <c r="E35" s="141">
        <v>1400</v>
      </c>
      <c r="F35" s="141">
        <v>1400</v>
      </c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54"/>
    </row>
    <row r="36" spans="1:19" s="1" customFormat="1" ht="17.25" customHeight="1">
      <c r="A36" s="160"/>
      <c r="B36" s="160"/>
      <c r="C36" s="156">
        <v>4300</v>
      </c>
      <c r="D36" s="144" t="s">
        <v>147</v>
      </c>
      <c r="E36" s="141">
        <v>29000</v>
      </c>
      <c r="F36" s="141">
        <v>29000</v>
      </c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54"/>
    </row>
    <row r="37" spans="1:19" s="1" customFormat="1" ht="27" customHeight="1">
      <c r="A37" s="160"/>
      <c r="B37" s="160"/>
      <c r="C37" s="156" t="s">
        <v>470</v>
      </c>
      <c r="D37" s="144" t="s">
        <v>471</v>
      </c>
      <c r="E37" s="141">
        <v>5500</v>
      </c>
      <c r="F37" s="141">
        <v>5500</v>
      </c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54"/>
    </row>
    <row r="38" spans="1:19" s="1" customFormat="1" ht="27.75" customHeight="1">
      <c r="A38" s="160"/>
      <c r="B38" s="160"/>
      <c r="C38" s="156">
        <v>6050</v>
      </c>
      <c r="D38" s="144" t="s">
        <v>158</v>
      </c>
      <c r="E38" s="141">
        <v>240000</v>
      </c>
      <c r="F38" s="141"/>
      <c r="G38" s="141"/>
      <c r="H38" s="141"/>
      <c r="I38" s="141"/>
      <c r="J38" s="141"/>
      <c r="K38" s="141"/>
      <c r="L38" s="141"/>
      <c r="M38" s="141"/>
      <c r="N38" s="141">
        <v>240000</v>
      </c>
      <c r="O38" s="141">
        <v>240000</v>
      </c>
      <c r="P38" s="223"/>
      <c r="Q38" s="223"/>
      <c r="R38" s="223"/>
      <c r="S38" s="54"/>
    </row>
    <row r="39" spans="1:19" s="1" customFormat="1" ht="30" customHeight="1">
      <c r="A39" s="161">
        <v>700</v>
      </c>
      <c r="B39" s="161"/>
      <c r="C39" s="152"/>
      <c r="D39" s="163" t="s">
        <v>33</v>
      </c>
      <c r="E39" s="143">
        <f>E40</f>
        <v>239500</v>
      </c>
      <c r="F39" s="143">
        <v>219500</v>
      </c>
      <c r="G39" s="143"/>
      <c r="H39" s="142"/>
      <c r="I39" s="142"/>
      <c r="J39" s="142"/>
      <c r="K39" s="142"/>
      <c r="L39" s="142"/>
      <c r="M39" s="142"/>
      <c r="N39" s="143">
        <v>20000</v>
      </c>
      <c r="O39" s="143">
        <v>20000</v>
      </c>
      <c r="P39" s="223"/>
      <c r="Q39" s="223"/>
      <c r="R39" s="223"/>
      <c r="S39" s="54"/>
    </row>
    <row r="40" spans="1:19" s="1" customFormat="1" ht="27" customHeight="1">
      <c r="A40" s="153"/>
      <c r="B40" s="137">
        <v>70005</v>
      </c>
      <c r="C40" s="138"/>
      <c r="D40" s="139" t="s">
        <v>35</v>
      </c>
      <c r="E40" s="142">
        <f>SUM(E41:E48)</f>
        <v>239500</v>
      </c>
      <c r="F40" s="142">
        <f>SUM(F41:F46)</f>
        <v>219500</v>
      </c>
      <c r="G40" s="142"/>
      <c r="H40" s="142"/>
      <c r="I40" s="142"/>
      <c r="J40" s="142"/>
      <c r="K40" s="142"/>
      <c r="L40" s="142"/>
      <c r="M40" s="142"/>
      <c r="N40" s="142">
        <v>20000</v>
      </c>
      <c r="O40" s="142">
        <v>20000</v>
      </c>
      <c r="P40" s="223"/>
      <c r="Q40" s="223"/>
      <c r="R40" s="223"/>
      <c r="S40" s="54"/>
    </row>
    <row r="41" spans="1:19" s="1" customFormat="1" ht="18.75" customHeight="1">
      <c r="A41" s="162"/>
      <c r="B41" s="162"/>
      <c r="C41" s="156">
        <v>4210</v>
      </c>
      <c r="D41" s="144" t="s">
        <v>146</v>
      </c>
      <c r="E41" s="141">
        <v>15000</v>
      </c>
      <c r="F41" s="141">
        <v>15000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223"/>
      <c r="Q41" s="223"/>
      <c r="R41" s="223"/>
      <c r="S41" s="54"/>
    </row>
    <row r="42" spans="1:19" s="1" customFormat="1" ht="19.5" customHeight="1">
      <c r="A42" s="162"/>
      <c r="B42" s="162"/>
      <c r="C42" s="156">
        <v>4260</v>
      </c>
      <c r="D42" s="144" t="s">
        <v>161</v>
      </c>
      <c r="E42" s="141">
        <v>63000</v>
      </c>
      <c r="F42" s="141">
        <v>63000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223"/>
      <c r="Q42" s="223"/>
      <c r="R42" s="223"/>
      <c r="S42" s="54"/>
    </row>
    <row r="43" spans="1:19" s="1" customFormat="1" ht="19.5" customHeight="1">
      <c r="A43" s="162"/>
      <c r="B43" s="162"/>
      <c r="C43" s="156">
        <v>4270</v>
      </c>
      <c r="D43" s="144" t="s">
        <v>156</v>
      </c>
      <c r="E43" s="141">
        <v>55000</v>
      </c>
      <c r="F43" s="141">
        <v>55000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223"/>
      <c r="Q43" s="223"/>
      <c r="R43" s="223"/>
      <c r="S43" s="54"/>
    </row>
    <row r="44" spans="1:19" s="1" customFormat="1" ht="18" customHeight="1">
      <c r="A44" s="162"/>
      <c r="B44" s="162"/>
      <c r="C44" s="156">
        <v>4300</v>
      </c>
      <c r="D44" s="144" t="s">
        <v>147</v>
      </c>
      <c r="E44" s="141">
        <v>65000</v>
      </c>
      <c r="F44" s="141">
        <v>65000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223"/>
      <c r="Q44" s="223"/>
      <c r="R44" s="223"/>
      <c r="S44" s="54"/>
    </row>
    <row r="45" spans="1:19" s="1" customFormat="1" ht="18" customHeight="1">
      <c r="A45" s="162"/>
      <c r="B45" s="162"/>
      <c r="C45" s="156">
        <v>4430</v>
      </c>
      <c r="D45" s="144" t="s">
        <v>148</v>
      </c>
      <c r="E45" s="141">
        <v>1500</v>
      </c>
      <c r="F45" s="141">
        <v>1500</v>
      </c>
      <c r="G45" s="141"/>
      <c r="H45" s="141"/>
      <c r="I45" s="141"/>
      <c r="J45" s="141"/>
      <c r="K45" s="141"/>
      <c r="L45" s="141"/>
      <c r="M45" s="141"/>
      <c r="N45" s="141"/>
      <c r="O45" s="141"/>
      <c r="P45" s="223"/>
      <c r="Q45" s="223"/>
      <c r="R45" s="223"/>
      <c r="S45" s="54"/>
    </row>
    <row r="46" spans="1:19" s="1" customFormat="1" ht="26.25" customHeight="1">
      <c r="A46" s="162"/>
      <c r="B46" s="162"/>
      <c r="C46" s="156">
        <v>4530</v>
      </c>
      <c r="D46" s="144" t="s">
        <v>162</v>
      </c>
      <c r="E46" s="141">
        <v>20000</v>
      </c>
      <c r="F46" s="141">
        <v>20000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223"/>
      <c r="Q46" s="223"/>
      <c r="R46" s="223"/>
      <c r="S46" s="54"/>
    </row>
    <row r="47" spans="1:19" s="1" customFormat="1" ht="27" customHeight="1">
      <c r="A47" s="162"/>
      <c r="B47" s="162"/>
      <c r="C47" s="156" t="s">
        <v>142</v>
      </c>
      <c r="D47" s="144" t="s">
        <v>163</v>
      </c>
      <c r="E47" s="141">
        <v>20000</v>
      </c>
      <c r="F47" s="141"/>
      <c r="G47" s="141"/>
      <c r="H47" s="141"/>
      <c r="I47" s="141"/>
      <c r="J47" s="141"/>
      <c r="K47" s="141"/>
      <c r="L47" s="141"/>
      <c r="M47" s="141"/>
      <c r="N47" s="141">
        <v>20000</v>
      </c>
      <c r="O47" s="141">
        <v>20000</v>
      </c>
      <c r="P47" s="223"/>
      <c r="Q47" s="223"/>
      <c r="R47" s="223"/>
      <c r="S47" s="54"/>
    </row>
    <row r="48" spans="1:19" s="1" customFormat="1" ht="39" customHeight="1">
      <c r="A48" s="162"/>
      <c r="B48" s="162"/>
      <c r="C48" s="156" t="s">
        <v>423</v>
      </c>
      <c r="D48" s="144" t="s">
        <v>424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223"/>
      <c r="Q48" s="223"/>
      <c r="R48" s="223"/>
      <c r="S48" s="54"/>
    </row>
    <row r="49" spans="1:19" s="1" customFormat="1" ht="19.5" customHeight="1">
      <c r="A49" s="153">
        <v>710</v>
      </c>
      <c r="B49" s="153"/>
      <c r="C49" s="152"/>
      <c r="D49" s="159" t="s">
        <v>164</v>
      </c>
      <c r="E49" s="143">
        <v>500</v>
      </c>
      <c r="F49" s="143">
        <v>500</v>
      </c>
      <c r="G49" s="143"/>
      <c r="H49" s="143"/>
      <c r="I49" s="143"/>
      <c r="J49" s="143"/>
      <c r="K49" s="143"/>
      <c r="L49" s="143"/>
      <c r="M49" s="143"/>
      <c r="N49" s="141"/>
      <c r="O49" s="141"/>
      <c r="P49" s="223"/>
      <c r="Q49" s="223"/>
      <c r="R49" s="223"/>
      <c r="S49" s="54"/>
    </row>
    <row r="50" spans="1:19" s="1" customFormat="1" ht="15" customHeight="1">
      <c r="A50" s="137"/>
      <c r="B50" s="137">
        <v>71035</v>
      </c>
      <c r="C50" s="138"/>
      <c r="D50" s="139" t="s">
        <v>165</v>
      </c>
      <c r="E50" s="142">
        <v>500</v>
      </c>
      <c r="F50" s="142">
        <v>500</v>
      </c>
      <c r="G50" s="142"/>
      <c r="H50" s="142"/>
      <c r="I50" s="142"/>
      <c r="J50" s="142"/>
      <c r="K50" s="142"/>
      <c r="L50" s="142"/>
      <c r="M50" s="142"/>
      <c r="N50" s="141"/>
      <c r="O50" s="141"/>
      <c r="P50" s="223"/>
      <c r="Q50" s="223"/>
      <c r="R50" s="223"/>
      <c r="S50" s="54"/>
    </row>
    <row r="51" spans="1:19" s="1" customFormat="1" ht="26.25" customHeight="1">
      <c r="A51" s="162"/>
      <c r="B51" s="162"/>
      <c r="C51" s="156">
        <v>4210</v>
      </c>
      <c r="D51" s="144" t="s">
        <v>146</v>
      </c>
      <c r="E51" s="141">
        <v>500</v>
      </c>
      <c r="F51" s="141">
        <v>500</v>
      </c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54"/>
    </row>
    <row r="52" spans="1:19" s="1" customFormat="1" ht="18.75" customHeight="1">
      <c r="A52" s="153">
        <v>750</v>
      </c>
      <c r="B52" s="153"/>
      <c r="C52" s="152"/>
      <c r="D52" s="159" t="s">
        <v>41</v>
      </c>
      <c r="E52" s="143">
        <f>E53+E65+E70+E98</f>
        <v>1394479</v>
      </c>
      <c r="F52" s="143">
        <f>F53+F65+F70+F98</f>
        <v>1394479</v>
      </c>
      <c r="G52" s="143">
        <f>G53+G70</f>
        <v>1027864</v>
      </c>
      <c r="H52" s="143"/>
      <c r="I52" s="143"/>
      <c r="J52" s="143">
        <f>J65</f>
        <v>55000</v>
      </c>
      <c r="K52" s="222"/>
      <c r="L52" s="222"/>
      <c r="M52" s="222"/>
      <c r="N52" s="222"/>
      <c r="O52" s="222"/>
      <c r="P52" s="223"/>
      <c r="Q52" s="223"/>
      <c r="R52" s="223"/>
      <c r="S52" s="54"/>
    </row>
    <row r="53" spans="1:19" s="1" customFormat="1" ht="17.25" customHeight="1">
      <c r="A53" s="137"/>
      <c r="B53" s="137">
        <v>75011</v>
      </c>
      <c r="C53" s="138"/>
      <c r="D53" s="139" t="s">
        <v>42</v>
      </c>
      <c r="E53" s="142">
        <f>SUM(E54:E64)</f>
        <v>81189</v>
      </c>
      <c r="F53" s="142">
        <f>SUM(F54:F64)</f>
        <v>81189</v>
      </c>
      <c r="G53" s="142">
        <f>SUM(G54:G56)</f>
        <v>76254</v>
      </c>
      <c r="H53" s="224"/>
      <c r="I53" s="224"/>
      <c r="J53" s="224"/>
      <c r="K53" s="224"/>
      <c r="L53" s="224"/>
      <c r="M53" s="224"/>
      <c r="N53" s="223"/>
      <c r="O53" s="223"/>
      <c r="P53" s="223"/>
      <c r="Q53" s="223"/>
      <c r="R53" s="223"/>
      <c r="S53" s="54"/>
    </row>
    <row r="54" spans="1:19" s="1" customFormat="1" ht="25.5">
      <c r="A54" s="162"/>
      <c r="B54" s="162"/>
      <c r="C54" s="156">
        <v>4010</v>
      </c>
      <c r="D54" s="144" t="s">
        <v>166</v>
      </c>
      <c r="E54" s="141">
        <v>61409</v>
      </c>
      <c r="F54" s="141">
        <v>61409</v>
      </c>
      <c r="G54" s="141">
        <v>61409</v>
      </c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54"/>
    </row>
    <row r="55" spans="1:19" s="1" customFormat="1" ht="27.75" customHeight="1">
      <c r="A55" s="162"/>
      <c r="B55" s="162"/>
      <c r="C55" s="156">
        <v>4040</v>
      </c>
      <c r="D55" s="144" t="s">
        <v>153</v>
      </c>
      <c r="E55" s="141">
        <v>4840</v>
      </c>
      <c r="F55" s="141">
        <v>4840</v>
      </c>
      <c r="G55" s="141">
        <v>4840</v>
      </c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54"/>
    </row>
    <row r="56" spans="1:19" s="1" customFormat="1" ht="27.75" customHeight="1">
      <c r="A56" s="162"/>
      <c r="B56" s="162"/>
      <c r="C56" s="156">
        <v>4110</v>
      </c>
      <c r="D56" s="144" t="s">
        <v>167</v>
      </c>
      <c r="E56" s="141">
        <v>10005</v>
      </c>
      <c r="F56" s="141">
        <v>10005</v>
      </c>
      <c r="G56" s="141">
        <v>10005</v>
      </c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54"/>
    </row>
    <row r="57" spans="1:19" s="1" customFormat="1" ht="15.75" customHeight="1">
      <c r="A57" s="162"/>
      <c r="B57" s="162"/>
      <c r="C57" s="156">
        <v>4120</v>
      </c>
      <c r="D57" s="144" t="s">
        <v>155</v>
      </c>
      <c r="E57" s="141"/>
      <c r="F57" s="141"/>
      <c r="G57" s="141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54"/>
    </row>
    <row r="58" spans="1:19" s="1" customFormat="1" ht="16.5" customHeight="1">
      <c r="A58" s="162"/>
      <c r="B58" s="162"/>
      <c r="C58" s="156">
        <v>4210</v>
      </c>
      <c r="D58" s="158" t="s">
        <v>168</v>
      </c>
      <c r="E58" s="141">
        <v>1760</v>
      </c>
      <c r="F58" s="141">
        <v>1760</v>
      </c>
      <c r="G58" s="141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54"/>
    </row>
    <row r="59" spans="1:19" s="1" customFormat="1" ht="16.5" customHeight="1">
      <c r="A59" s="162"/>
      <c r="B59" s="162"/>
      <c r="C59" s="156">
        <v>4300</v>
      </c>
      <c r="D59" s="144" t="s">
        <v>147</v>
      </c>
      <c r="E59" s="141">
        <v>400</v>
      </c>
      <c r="F59" s="141">
        <v>400</v>
      </c>
      <c r="G59" s="141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54"/>
    </row>
    <row r="60" spans="1:19" s="1" customFormat="1" ht="19.5" customHeight="1">
      <c r="A60" s="162"/>
      <c r="B60" s="162"/>
      <c r="C60" s="156">
        <v>4410</v>
      </c>
      <c r="D60" s="144" t="s">
        <v>169</v>
      </c>
      <c r="E60" s="141">
        <v>250</v>
      </c>
      <c r="F60" s="141">
        <v>250</v>
      </c>
      <c r="G60" s="141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54"/>
    </row>
    <row r="61" spans="1:19" s="1" customFormat="1" ht="25.5">
      <c r="A61" s="162"/>
      <c r="B61" s="162"/>
      <c r="C61" s="156">
        <v>4440</v>
      </c>
      <c r="D61" s="144" t="s">
        <v>170</v>
      </c>
      <c r="E61" s="141">
        <v>1925</v>
      </c>
      <c r="F61" s="141">
        <v>1925</v>
      </c>
      <c r="G61" s="141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54"/>
    </row>
    <row r="62" spans="1:19" s="1" customFormat="1" ht="38.25">
      <c r="A62" s="162"/>
      <c r="B62" s="162"/>
      <c r="C62" s="156">
        <v>4700</v>
      </c>
      <c r="D62" s="144" t="s">
        <v>171</v>
      </c>
      <c r="E62" s="141">
        <v>600</v>
      </c>
      <c r="F62" s="141">
        <v>600</v>
      </c>
      <c r="G62" s="141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54"/>
    </row>
    <row r="63" spans="1:19" s="1" customFormat="1" ht="51">
      <c r="A63" s="162"/>
      <c r="B63" s="162"/>
      <c r="C63" s="156">
        <v>4740</v>
      </c>
      <c r="D63" s="144" t="s">
        <v>172</v>
      </c>
      <c r="E63" s="141"/>
      <c r="F63" s="141"/>
      <c r="G63" s="141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54"/>
    </row>
    <row r="64" spans="1:19" s="1" customFormat="1" ht="38.25">
      <c r="A64" s="162"/>
      <c r="B64" s="162"/>
      <c r="C64" s="156">
        <v>4750</v>
      </c>
      <c r="D64" s="144" t="s">
        <v>150</v>
      </c>
      <c r="E64" s="141"/>
      <c r="F64" s="141"/>
      <c r="G64" s="141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54"/>
    </row>
    <row r="65" spans="1:19" s="1" customFormat="1" ht="19.5" customHeight="1">
      <c r="A65" s="153"/>
      <c r="B65" s="137">
        <v>75022</v>
      </c>
      <c r="C65" s="138"/>
      <c r="D65" s="139" t="s">
        <v>173</v>
      </c>
      <c r="E65" s="142">
        <f>SUM(E66:E69)</f>
        <v>57200</v>
      </c>
      <c r="F65" s="142">
        <f>SUM(F66:F69)</f>
        <v>57200</v>
      </c>
      <c r="G65" s="224"/>
      <c r="H65" s="224"/>
      <c r="I65" s="224"/>
      <c r="J65" s="142">
        <v>55000</v>
      </c>
      <c r="K65" s="224"/>
      <c r="L65" s="224"/>
      <c r="M65" s="224"/>
      <c r="N65" s="224"/>
      <c r="O65" s="223"/>
      <c r="P65" s="223"/>
      <c r="Q65" s="223"/>
      <c r="R65" s="223"/>
      <c r="S65" s="54"/>
    </row>
    <row r="66" spans="1:19" s="1" customFormat="1" ht="32.25" customHeight="1">
      <c r="A66" s="162"/>
      <c r="B66" s="162"/>
      <c r="C66" s="156">
        <v>3030</v>
      </c>
      <c r="D66" s="144" t="s">
        <v>174</v>
      </c>
      <c r="E66" s="141">
        <v>55000</v>
      </c>
      <c r="F66" s="141">
        <v>55000</v>
      </c>
      <c r="G66" s="223"/>
      <c r="H66" s="223"/>
      <c r="I66" s="223"/>
      <c r="J66" s="141">
        <v>55000</v>
      </c>
      <c r="K66" s="223"/>
      <c r="L66" s="223"/>
      <c r="M66" s="223"/>
      <c r="N66" s="223"/>
      <c r="O66" s="223"/>
      <c r="P66" s="223"/>
      <c r="Q66" s="223"/>
      <c r="R66" s="223"/>
      <c r="S66" s="54"/>
    </row>
    <row r="67" spans="1:19" s="1" customFormat="1" ht="20.25" customHeight="1">
      <c r="A67" s="162"/>
      <c r="B67" s="162"/>
      <c r="C67" s="156">
        <v>4210</v>
      </c>
      <c r="D67" s="144" t="s">
        <v>146</v>
      </c>
      <c r="E67" s="141">
        <v>2000</v>
      </c>
      <c r="F67" s="141">
        <v>2000</v>
      </c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54"/>
    </row>
    <row r="68" spans="1:19" s="1" customFormat="1" ht="24.75" customHeight="1">
      <c r="A68" s="162"/>
      <c r="B68" s="162"/>
      <c r="C68" s="156">
        <v>4300</v>
      </c>
      <c r="D68" s="144" t="s">
        <v>147</v>
      </c>
      <c r="E68" s="141">
        <v>200</v>
      </c>
      <c r="F68" s="141">
        <v>200</v>
      </c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54"/>
    </row>
    <row r="69" spans="1:19" s="1" customFormat="1" ht="40.5" customHeight="1">
      <c r="A69" s="162"/>
      <c r="B69" s="162"/>
      <c r="C69" s="156">
        <v>4700</v>
      </c>
      <c r="D69" s="144" t="s">
        <v>171</v>
      </c>
      <c r="E69" s="141"/>
      <c r="F69" s="141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54"/>
    </row>
    <row r="70" spans="1:19" s="1" customFormat="1" ht="18" customHeight="1">
      <c r="A70" s="137"/>
      <c r="B70" s="137">
        <v>75023</v>
      </c>
      <c r="C70" s="138"/>
      <c r="D70" s="139" t="s">
        <v>44</v>
      </c>
      <c r="E70" s="142">
        <f>SUM(E71:E91)</f>
        <v>1220090</v>
      </c>
      <c r="F70" s="142">
        <f>SUM(F71:F90)</f>
        <v>1220090</v>
      </c>
      <c r="G70" s="142">
        <f>SUM(G71:G76)</f>
        <v>951610</v>
      </c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54"/>
    </row>
    <row r="71" spans="1:19" s="1" customFormat="1" ht="25.5">
      <c r="A71" s="162"/>
      <c r="B71" s="162"/>
      <c r="C71" s="156">
        <v>4010</v>
      </c>
      <c r="D71" s="144" t="s">
        <v>166</v>
      </c>
      <c r="E71" s="141">
        <v>740000</v>
      </c>
      <c r="F71" s="141">
        <v>740000</v>
      </c>
      <c r="G71" s="141">
        <v>740000</v>
      </c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54"/>
    </row>
    <row r="72" spans="1:19" s="1" customFormat="1" ht="26.25" customHeight="1">
      <c r="A72" s="162"/>
      <c r="B72" s="162"/>
      <c r="C72" s="156">
        <v>4040</v>
      </c>
      <c r="D72" s="144" t="s">
        <v>175</v>
      </c>
      <c r="E72" s="141">
        <v>55930</v>
      </c>
      <c r="F72" s="141">
        <v>55930</v>
      </c>
      <c r="G72" s="141">
        <v>55930</v>
      </c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54"/>
    </row>
    <row r="73" spans="1:19" s="1" customFormat="1" ht="29.25" customHeight="1">
      <c r="A73" s="162"/>
      <c r="B73" s="162"/>
      <c r="C73" s="156">
        <v>4110</v>
      </c>
      <c r="D73" s="144" t="s">
        <v>176</v>
      </c>
      <c r="E73" s="141">
        <v>116730</v>
      </c>
      <c r="F73" s="141">
        <v>116730</v>
      </c>
      <c r="G73" s="141">
        <v>116730</v>
      </c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54"/>
    </row>
    <row r="74" spans="1:19" s="1" customFormat="1" ht="17.25" customHeight="1">
      <c r="A74" s="162"/>
      <c r="B74" s="162"/>
      <c r="C74" s="156">
        <v>4120</v>
      </c>
      <c r="D74" s="144" t="s">
        <v>155</v>
      </c>
      <c r="E74" s="141">
        <v>18950</v>
      </c>
      <c r="F74" s="141">
        <v>18950</v>
      </c>
      <c r="G74" s="141">
        <v>18950</v>
      </c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54"/>
    </row>
    <row r="75" spans="1:19" s="1" customFormat="1" ht="16.5" customHeight="1">
      <c r="A75" s="162"/>
      <c r="B75" s="162"/>
      <c r="C75" s="156">
        <v>4140</v>
      </c>
      <c r="D75" s="144" t="s">
        <v>177</v>
      </c>
      <c r="E75" s="141">
        <v>6000</v>
      </c>
      <c r="F75" s="141">
        <v>6000</v>
      </c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54"/>
    </row>
    <row r="76" spans="1:19" s="1" customFormat="1" ht="16.5" customHeight="1">
      <c r="A76" s="162"/>
      <c r="B76" s="162"/>
      <c r="C76" s="156">
        <v>4170</v>
      </c>
      <c r="D76" s="144" t="s">
        <v>178</v>
      </c>
      <c r="E76" s="141">
        <v>20000</v>
      </c>
      <c r="F76" s="141">
        <v>20000</v>
      </c>
      <c r="G76" s="141">
        <v>20000</v>
      </c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54"/>
    </row>
    <row r="77" spans="1:19" s="1" customFormat="1" ht="16.5" customHeight="1">
      <c r="A77" s="162"/>
      <c r="B77" s="162"/>
      <c r="C77" s="156">
        <v>4210</v>
      </c>
      <c r="D77" s="158" t="s">
        <v>146</v>
      </c>
      <c r="E77" s="141">
        <v>77300</v>
      </c>
      <c r="F77" s="141">
        <v>77300</v>
      </c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54"/>
    </row>
    <row r="78" spans="1:19" s="1" customFormat="1" ht="18" customHeight="1">
      <c r="A78" s="162"/>
      <c r="B78" s="162"/>
      <c r="C78" s="156">
        <v>4260</v>
      </c>
      <c r="D78" s="144" t="s">
        <v>161</v>
      </c>
      <c r="E78" s="141">
        <v>18000</v>
      </c>
      <c r="F78" s="141">
        <v>18000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54"/>
    </row>
    <row r="79" spans="1:19" s="1" customFormat="1" ht="18.75" customHeight="1">
      <c r="A79" s="162"/>
      <c r="B79" s="162"/>
      <c r="C79" s="156">
        <v>4270</v>
      </c>
      <c r="D79" s="144" t="s">
        <v>156</v>
      </c>
      <c r="E79" s="141">
        <v>10000</v>
      </c>
      <c r="F79" s="141">
        <v>10000</v>
      </c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54"/>
    </row>
    <row r="80" spans="1:19" s="1" customFormat="1" ht="18" customHeight="1">
      <c r="A80" s="162"/>
      <c r="B80" s="162"/>
      <c r="C80" s="156">
        <v>4280</v>
      </c>
      <c r="D80" s="144" t="s">
        <v>157</v>
      </c>
      <c r="E80" s="141">
        <v>1560</v>
      </c>
      <c r="F80" s="141">
        <v>1560</v>
      </c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54"/>
    </row>
    <row r="81" spans="1:19" s="1" customFormat="1" ht="18" customHeight="1">
      <c r="A81" s="162"/>
      <c r="B81" s="162"/>
      <c r="C81" s="156">
        <v>4300</v>
      </c>
      <c r="D81" s="144" t="s">
        <v>147</v>
      </c>
      <c r="E81" s="141">
        <v>75000</v>
      </c>
      <c r="F81" s="141">
        <v>75000</v>
      </c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54"/>
    </row>
    <row r="82" spans="1:19" s="1" customFormat="1" ht="25.5">
      <c r="A82" s="162"/>
      <c r="B82" s="156"/>
      <c r="C82" s="156">
        <v>4350</v>
      </c>
      <c r="D82" s="144" t="s">
        <v>179</v>
      </c>
      <c r="E82" s="141">
        <v>5000</v>
      </c>
      <c r="F82" s="141">
        <v>5000</v>
      </c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54"/>
    </row>
    <row r="83" spans="1:19" s="1" customFormat="1" ht="27" customHeight="1">
      <c r="A83" s="162"/>
      <c r="B83" s="156"/>
      <c r="C83" s="156">
        <v>4360</v>
      </c>
      <c r="D83" s="144" t="s">
        <v>180</v>
      </c>
      <c r="E83" s="141">
        <v>3500</v>
      </c>
      <c r="F83" s="141">
        <v>3500</v>
      </c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54"/>
    </row>
    <row r="84" spans="1:19" s="1" customFormat="1" ht="28.5" customHeight="1">
      <c r="A84" s="162"/>
      <c r="B84" s="156"/>
      <c r="C84" s="156">
        <v>4370</v>
      </c>
      <c r="D84" s="144" t="s">
        <v>181</v>
      </c>
      <c r="E84" s="141">
        <v>10000</v>
      </c>
      <c r="F84" s="141">
        <v>10000</v>
      </c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54"/>
    </row>
    <row r="85" spans="1:19" s="1" customFormat="1" ht="15.75" customHeight="1">
      <c r="A85" s="162"/>
      <c r="B85" s="156"/>
      <c r="C85" s="156">
        <v>4410</v>
      </c>
      <c r="D85" s="144" t="s">
        <v>169</v>
      </c>
      <c r="E85" s="141">
        <v>23000</v>
      </c>
      <c r="F85" s="141">
        <v>23000</v>
      </c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54"/>
    </row>
    <row r="86" spans="1:19" s="1" customFormat="1" ht="17.25" customHeight="1">
      <c r="A86" s="162"/>
      <c r="B86" s="156"/>
      <c r="C86" s="156">
        <v>4430</v>
      </c>
      <c r="D86" s="144" t="s">
        <v>148</v>
      </c>
      <c r="E86" s="141">
        <v>8000</v>
      </c>
      <c r="F86" s="141">
        <v>8000</v>
      </c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54"/>
    </row>
    <row r="87" spans="1:19" s="1" customFormat="1" ht="15.75" customHeight="1">
      <c r="A87" s="162"/>
      <c r="B87" s="156"/>
      <c r="C87" s="156">
        <v>4440</v>
      </c>
      <c r="D87" s="144" t="s">
        <v>182</v>
      </c>
      <c r="E87" s="141">
        <v>19120</v>
      </c>
      <c r="F87" s="141">
        <v>19120</v>
      </c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54"/>
    </row>
    <row r="88" spans="1:19" s="1" customFormat="1" ht="41.25" customHeight="1">
      <c r="A88" s="162"/>
      <c r="B88" s="156"/>
      <c r="C88" s="156">
        <v>4700</v>
      </c>
      <c r="D88" s="144" t="s">
        <v>171</v>
      </c>
      <c r="E88" s="141">
        <v>12000</v>
      </c>
      <c r="F88" s="141">
        <v>12000</v>
      </c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54"/>
    </row>
    <row r="89" spans="1:19" s="1" customFormat="1" ht="51">
      <c r="A89" s="162"/>
      <c r="B89" s="156"/>
      <c r="C89" s="156">
        <v>4740</v>
      </c>
      <c r="D89" s="144" t="s">
        <v>172</v>
      </c>
      <c r="E89" s="141"/>
      <c r="F89" s="141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54"/>
    </row>
    <row r="90" spans="1:19" s="1" customFormat="1" ht="38.25">
      <c r="A90" s="162"/>
      <c r="B90" s="156"/>
      <c r="C90" s="156">
        <v>4750</v>
      </c>
      <c r="D90" s="144" t="s">
        <v>150</v>
      </c>
      <c r="E90" s="141"/>
      <c r="F90" s="141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54"/>
    </row>
    <row r="91" spans="1:19" s="1" customFormat="1" ht="38.25">
      <c r="A91" s="162"/>
      <c r="B91" s="156"/>
      <c r="C91" s="156">
        <v>6060</v>
      </c>
      <c r="D91" s="144" t="s">
        <v>183</v>
      </c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54"/>
    </row>
    <row r="92" spans="1:19" s="1" customFormat="1" ht="19.5" customHeight="1">
      <c r="A92" s="137"/>
      <c r="B92" s="138" t="s">
        <v>456</v>
      </c>
      <c r="C92" s="138"/>
      <c r="D92" s="139" t="s">
        <v>457</v>
      </c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54"/>
    </row>
    <row r="93" spans="1:19" s="1" customFormat="1" ht="25.5">
      <c r="A93" s="162"/>
      <c r="B93" s="156"/>
      <c r="C93" s="156" t="s">
        <v>472</v>
      </c>
      <c r="D93" s="144" t="s">
        <v>166</v>
      </c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54"/>
    </row>
    <row r="94" spans="1:19" s="1" customFormat="1" ht="25.5">
      <c r="A94" s="162"/>
      <c r="B94" s="156"/>
      <c r="C94" s="156" t="s">
        <v>159</v>
      </c>
      <c r="D94" s="144" t="s">
        <v>154</v>
      </c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54"/>
    </row>
    <row r="95" spans="1:19" s="1" customFormat="1" ht="20.25" customHeight="1">
      <c r="A95" s="162"/>
      <c r="B95" s="156"/>
      <c r="C95" s="156" t="s">
        <v>160</v>
      </c>
      <c r="D95" s="144" t="s">
        <v>155</v>
      </c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54"/>
    </row>
    <row r="96" spans="1:19" s="1" customFormat="1" ht="19.5" customHeight="1">
      <c r="A96" s="162"/>
      <c r="B96" s="156"/>
      <c r="C96" s="156" t="s">
        <v>469</v>
      </c>
      <c r="D96" s="144" t="s">
        <v>178</v>
      </c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54"/>
    </row>
    <row r="97" spans="1:19" s="1" customFormat="1" ht="25.5">
      <c r="A97" s="162"/>
      <c r="B97" s="156"/>
      <c r="C97" s="156" t="s">
        <v>145</v>
      </c>
      <c r="D97" s="144" t="s">
        <v>146</v>
      </c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54"/>
    </row>
    <row r="98" spans="1:19" s="1" customFormat="1" ht="15.75" customHeight="1">
      <c r="A98" s="153"/>
      <c r="B98" s="138">
        <v>75095</v>
      </c>
      <c r="C98" s="138"/>
      <c r="D98" s="139" t="s">
        <v>17</v>
      </c>
      <c r="E98" s="142">
        <f>E99+E100+E101</f>
        <v>36000</v>
      </c>
      <c r="F98" s="142">
        <f>F99+F100+F101</f>
        <v>36000</v>
      </c>
      <c r="G98" s="224"/>
      <c r="H98" s="224"/>
      <c r="I98" s="224"/>
      <c r="J98" s="224"/>
      <c r="K98" s="224"/>
      <c r="L98" s="224"/>
      <c r="M98" s="224"/>
      <c r="N98" s="224"/>
      <c r="O98" s="223"/>
      <c r="P98" s="223"/>
      <c r="Q98" s="223"/>
      <c r="R98" s="223"/>
      <c r="S98" s="54"/>
    </row>
    <row r="99" spans="1:19" s="1" customFormat="1" ht="16.5" customHeight="1">
      <c r="A99" s="162"/>
      <c r="B99" s="156"/>
      <c r="C99" s="156">
        <v>4210</v>
      </c>
      <c r="D99" s="158" t="s">
        <v>184</v>
      </c>
      <c r="E99" s="141">
        <v>20000</v>
      </c>
      <c r="F99" s="141">
        <v>20000</v>
      </c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54"/>
    </row>
    <row r="100" spans="1:19" s="1" customFormat="1" ht="17.25" customHeight="1">
      <c r="A100" s="162"/>
      <c r="B100" s="156"/>
      <c r="C100" s="156">
        <v>4300</v>
      </c>
      <c r="D100" s="144" t="s">
        <v>147</v>
      </c>
      <c r="E100" s="141">
        <v>4000</v>
      </c>
      <c r="F100" s="141">
        <v>4000</v>
      </c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54"/>
    </row>
    <row r="101" spans="1:19" s="1" customFormat="1" ht="17.25" customHeight="1">
      <c r="A101" s="162"/>
      <c r="B101" s="156"/>
      <c r="C101" s="156">
        <v>4430</v>
      </c>
      <c r="D101" s="144" t="s">
        <v>148</v>
      </c>
      <c r="E101" s="141">
        <v>12000</v>
      </c>
      <c r="F101" s="141">
        <v>12000</v>
      </c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54"/>
    </row>
    <row r="102" spans="1:19" s="1" customFormat="1" ht="63.75">
      <c r="A102" s="153">
        <v>751</v>
      </c>
      <c r="B102" s="152"/>
      <c r="C102" s="152"/>
      <c r="D102" s="163" t="s">
        <v>185</v>
      </c>
      <c r="E102" s="143">
        <v>506</v>
      </c>
      <c r="F102" s="143">
        <v>506</v>
      </c>
      <c r="G102" s="143">
        <v>506</v>
      </c>
      <c r="H102" s="222"/>
      <c r="I102" s="222"/>
      <c r="J102" s="222"/>
      <c r="K102" s="222"/>
      <c r="L102" s="222"/>
      <c r="M102" s="222"/>
      <c r="N102" s="223"/>
      <c r="O102" s="223"/>
      <c r="P102" s="223"/>
      <c r="Q102" s="223"/>
      <c r="R102" s="223"/>
      <c r="S102" s="54"/>
    </row>
    <row r="103" spans="1:19" s="1" customFormat="1" ht="51">
      <c r="A103" s="137"/>
      <c r="B103" s="138">
        <v>75101</v>
      </c>
      <c r="C103" s="138"/>
      <c r="D103" s="139" t="s">
        <v>186</v>
      </c>
      <c r="E103" s="142">
        <v>506</v>
      </c>
      <c r="F103" s="142">
        <v>506</v>
      </c>
      <c r="G103" s="142">
        <v>506</v>
      </c>
      <c r="H103" s="224"/>
      <c r="I103" s="224"/>
      <c r="J103" s="224"/>
      <c r="K103" s="224"/>
      <c r="L103" s="224"/>
      <c r="M103" s="224"/>
      <c r="N103" s="224"/>
      <c r="O103" s="223"/>
      <c r="P103" s="223"/>
      <c r="Q103" s="223"/>
      <c r="R103" s="223"/>
      <c r="S103" s="54"/>
    </row>
    <row r="104" spans="1:19" s="1" customFormat="1" ht="25.5">
      <c r="A104" s="162"/>
      <c r="B104" s="162"/>
      <c r="C104" s="156">
        <v>4110</v>
      </c>
      <c r="D104" s="144" t="s">
        <v>154</v>
      </c>
      <c r="E104" s="141">
        <v>65</v>
      </c>
      <c r="F104" s="141">
        <v>65</v>
      </c>
      <c r="G104" s="141">
        <v>65</v>
      </c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54"/>
    </row>
    <row r="105" spans="1:19" s="1" customFormat="1" ht="18" customHeight="1">
      <c r="A105" s="162"/>
      <c r="B105" s="162"/>
      <c r="C105" s="156">
        <v>4120</v>
      </c>
      <c r="D105" s="144" t="s">
        <v>155</v>
      </c>
      <c r="E105" s="141">
        <v>11</v>
      </c>
      <c r="F105" s="141">
        <v>11</v>
      </c>
      <c r="G105" s="141">
        <v>11</v>
      </c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54"/>
    </row>
    <row r="106" spans="1:19" s="1" customFormat="1" ht="17.25" customHeight="1">
      <c r="A106" s="162"/>
      <c r="B106" s="162"/>
      <c r="C106" s="156">
        <v>4170</v>
      </c>
      <c r="D106" s="158" t="s">
        <v>178</v>
      </c>
      <c r="E106" s="141">
        <v>430</v>
      </c>
      <c r="F106" s="141">
        <v>430</v>
      </c>
      <c r="G106" s="141">
        <v>430</v>
      </c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54"/>
    </row>
    <row r="107" spans="1:19" s="1" customFormat="1" ht="25.5">
      <c r="A107" s="137"/>
      <c r="B107" s="137" t="s">
        <v>455</v>
      </c>
      <c r="C107" s="138"/>
      <c r="D107" s="139" t="s">
        <v>458</v>
      </c>
      <c r="E107" s="142"/>
      <c r="F107" s="142"/>
      <c r="G107" s="142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54"/>
    </row>
    <row r="108" spans="1:19" s="1" customFormat="1" ht="25.5">
      <c r="A108" s="162"/>
      <c r="B108" s="156"/>
      <c r="C108" s="156">
        <v>3030</v>
      </c>
      <c r="D108" s="144" t="s">
        <v>174</v>
      </c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54"/>
    </row>
    <row r="109" spans="1:19" s="1" customFormat="1" ht="25.5">
      <c r="A109" s="162"/>
      <c r="B109" s="156"/>
      <c r="C109" s="156" t="s">
        <v>159</v>
      </c>
      <c r="D109" s="144" t="s">
        <v>154</v>
      </c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54"/>
    </row>
    <row r="110" spans="1:19" s="1" customFormat="1" ht="18" customHeight="1">
      <c r="A110" s="162"/>
      <c r="B110" s="156"/>
      <c r="C110" s="156" t="s">
        <v>160</v>
      </c>
      <c r="D110" s="144" t="s">
        <v>155</v>
      </c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54"/>
    </row>
    <row r="111" spans="1:19" s="1" customFormat="1" ht="16.5" customHeight="1">
      <c r="A111" s="162"/>
      <c r="B111" s="156"/>
      <c r="C111" s="156">
        <v>4170</v>
      </c>
      <c r="D111" s="144" t="s">
        <v>178</v>
      </c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54"/>
    </row>
    <row r="112" spans="1:19" s="1" customFormat="1" ht="25.5">
      <c r="A112" s="162"/>
      <c r="B112" s="156"/>
      <c r="C112" s="156" t="s">
        <v>145</v>
      </c>
      <c r="D112" s="144" t="s">
        <v>146</v>
      </c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54"/>
    </row>
    <row r="113" spans="1:19" s="1" customFormat="1" ht="17.25" customHeight="1">
      <c r="A113" s="162"/>
      <c r="B113" s="156"/>
      <c r="C113" s="156" t="s">
        <v>188</v>
      </c>
      <c r="D113" s="144" t="s">
        <v>169</v>
      </c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54"/>
    </row>
    <row r="114" spans="1:19" s="1" customFormat="1" ht="38.25">
      <c r="A114" s="153">
        <v>754</v>
      </c>
      <c r="B114" s="152"/>
      <c r="C114" s="152"/>
      <c r="D114" s="163" t="s">
        <v>48</v>
      </c>
      <c r="E114" s="143">
        <f>E119+E128+E131+E146</f>
        <v>298150</v>
      </c>
      <c r="F114" s="143">
        <f>F119+F128+F131+F146</f>
        <v>298150</v>
      </c>
      <c r="G114" s="143">
        <f>G131</f>
        <v>128860</v>
      </c>
      <c r="H114" s="143"/>
      <c r="I114" s="143"/>
      <c r="J114" s="143">
        <f>J119</f>
        <v>8000</v>
      </c>
      <c r="K114" s="143"/>
      <c r="L114" s="143"/>
      <c r="M114" s="143"/>
      <c r="N114" s="143"/>
      <c r="O114" s="143"/>
      <c r="P114" s="222"/>
      <c r="Q114" s="222"/>
      <c r="R114" s="222"/>
      <c r="S114" s="54"/>
    </row>
    <row r="115" spans="1:19" s="57" customFormat="1" ht="25.5">
      <c r="A115" s="137"/>
      <c r="B115" s="138" t="s">
        <v>189</v>
      </c>
      <c r="C115" s="138"/>
      <c r="D115" s="139" t="s">
        <v>190</v>
      </c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56"/>
    </row>
    <row r="116" spans="1:19" s="1" customFormat="1" ht="25.5">
      <c r="A116" s="162"/>
      <c r="B116" s="156"/>
      <c r="C116" s="156" t="s">
        <v>473</v>
      </c>
      <c r="D116" s="144" t="s">
        <v>194</v>
      </c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54"/>
    </row>
    <row r="117" spans="1:19" s="57" customFormat="1" ht="18.75" customHeight="1">
      <c r="A117" s="137"/>
      <c r="B117" s="138" t="s">
        <v>191</v>
      </c>
      <c r="C117" s="138"/>
      <c r="D117" s="139" t="s">
        <v>192</v>
      </c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56"/>
    </row>
    <row r="118" spans="1:19" s="1" customFormat="1" ht="25.5">
      <c r="A118" s="162"/>
      <c r="B118" s="156"/>
      <c r="C118" s="156" t="s">
        <v>193</v>
      </c>
      <c r="D118" s="144" t="s">
        <v>194</v>
      </c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54"/>
    </row>
    <row r="119" spans="1:19" s="1" customFormat="1" ht="17.25" customHeight="1">
      <c r="A119" s="153"/>
      <c r="B119" s="138">
        <v>75412</v>
      </c>
      <c r="C119" s="138"/>
      <c r="D119" s="139" t="s">
        <v>49</v>
      </c>
      <c r="E119" s="142">
        <f>SUM(E120:E127)</f>
        <v>93500</v>
      </c>
      <c r="F119" s="142">
        <f>SUM(F120:F127)</f>
        <v>93500</v>
      </c>
      <c r="G119" s="224"/>
      <c r="H119" s="224"/>
      <c r="I119" s="224"/>
      <c r="J119" s="142">
        <v>8000</v>
      </c>
      <c r="K119" s="224"/>
      <c r="L119" s="224"/>
      <c r="M119" s="224"/>
      <c r="N119" s="224"/>
      <c r="O119" s="224"/>
      <c r="P119" s="223"/>
      <c r="Q119" s="223"/>
      <c r="R119" s="223"/>
      <c r="S119" s="54"/>
    </row>
    <row r="120" spans="1:19" s="1" customFormat="1" ht="25.5">
      <c r="A120" s="162"/>
      <c r="B120" s="156"/>
      <c r="C120" s="156">
        <v>3030</v>
      </c>
      <c r="D120" s="144" t="s">
        <v>195</v>
      </c>
      <c r="E120" s="141">
        <v>8000</v>
      </c>
      <c r="F120" s="141">
        <v>8000</v>
      </c>
      <c r="G120" s="141"/>
      <c r="H120" s="141"/>
      <c r="I120" s="141"/>
      <c r="J120" s="141">
        <v>8000</v>
      </c>
      <c r="K120" s="141"/>
      <c r="L120" s="223"/>
      <c r="M120" s="223"/>
      <c r="N120" s="223"/>
      <c r="O120" s="223"/>
      <c r="P120" s="223"/>
      <c r="Q120" s="223"/>
      <c r="R120" s="223"/>
      <c r="S120" s="54"/>
    </row>
    <row r="121" spans="1:19" s="1" customFormat="1" ht="25.5">
      <c r="A121" s="162"/>
      <c r="B121" s="156"/>
      <c r="C121" s="156">
        <v>4210</v>
      </c>
      <c r="D121" s="144" t="s">
        <v>146</v>
      </c>
      <c r="E121" s="141">
        <v>30000</v>
      </c>
      <c r="F121" s="141">
        <v>30000</v>
      </c>
      <c r="G121" s="141"/>
      <c r="H121" s="141"/>
      <c r="I121" s="141"/>
      <c r="J121" s="141"/>
      <c r="K121" s="141"/>
      <c r="L121" s="223"/>
      <c r="M121" s="223"/>
      <c r="N121" s="223"/>
      <c r="O121" s="223"/>
      <c r="P121" s="223"/>
      <c r="Q121" s="223"/>
      <c r="R121" s="223"/>
      <c r="S121" s="54"/>
    </row>
    <row r="122" spans="1:19" s="1" customFormat="1" ht="15.75" customHeight="1">
      <c r="A122" s="162"/>
      <c r="B122" s="156"/>
      <c r="C122" s="156">
        <v>4260</v>
      </c>
      <c r="D122" s="144" t="s">
        <v>161</v>
      </c>
      <c r="E122" s="141">
        <v>12000</v>
      </c>
      <c r="F122" s="141">
        <v>12000</v>
      </c>
      <c r="G122" s="141"/>
      <c r="H122" s="141"/>
      <c r="I122" s="141"/>
      <c r="J122" s="141"/>
      <c r="K122" s="141"/>
      <c r="L122" s="223"/>
      <c r="M122" s="223"/>
      <c r="N122" s="223"/>
      <c r="O122" s="223"/>
      <c r="P122" s="223"/>
      <c r="Q122" s="223"/>
      <c r="R122" s="223"/>
      <c r="S122" s="54"/>
    </row>
    <row r="123" spans="1:19" s="1" customFormat="1" ht="18" customHeight="1">
      <c r="A123" s="162"/>
      <c r="B123" s="156"/>
      <c r="C123" s="156">
        <v>4270</v>
      </c>
      <c r="D123" s="144" t="s">
        <v>196</v>
      </c>
      <c r="E123" s="141">
        <v>25000</v>
      </c>
      <c r="F123" s="141">
        <v>25000</v>
      </c>
      <c r="G123" s="141"/>
      <c r="H123" s="141"/>
      <c r="I123" s="141"/>
      <c r="J123" s="141"/>
      <c r="K123" s="141"/>
      <c r="L123" s="223"/>
      <c r="M123" s="223"/>
      <c r="N123" s="223"/>
      <c r="O123" s="223"/>
      <c r="P123" s="223"/>
      <c r="Q123" s="223"/>
      <c r="R123" s="223"/>
      <c r="S123" s="54"/>
    </row>
    <row r="124" spans="1:19" s="1" customFormat="1" ht="18" customHeight="1">
      <c r="A124" s="162"/>
      <c r="B124" s="156"/>
      <c r="C124" s="156">
        <v>4280</v>
      </c>
      <c r="D124" s="144" t="s">
        <v>157</v>
      </c>
      <c r="E124" s="141">
        <v>1500</v>
      </c>
      <c r="F124" s="141">
        <v>1500</v>
      </c>
      <c r="G124" s="141"/>
      <c r="H124" s="141"/>
      <c r="I124" s="141"/>
      <c r="J124" s="141"/>
      <c r="K124" s="141"/>
      <c r="L124" s="223"/>
      <c r="M124" s="223"/>
      <c r="N124" s="223"/>
      <c r="O124" s="223"/>
      <c r="P124" s="223"/>
      <c r="Q124" s="223"/>
      <c r="R124" s="223"/>
      <c r="S124" s="54"/>
    </row>
    <row r="125" spans="1:19" s="1" customFormat="1" ht="16.5" customHeight="1">
      <c r="A125" s="162"/>
      <c r="B125" s="156"/>
      <c r="C125" s="156">
        <v>4300</v>
      </c>
      <c r="D125" s="144" t="s">
        <v>147</v>
      </c>
      <c r="E125" s="141">
        <v>7000</v>
      </c>
      <c r="F125" s="141">
        <v>7000</v>
      </c>
      <c r="G125" s="141"/>
      <c r="H125" s="141"/>
      <c r="I125" s="141"/>
      <c r="J125" s="141"/>
      <c r="K125" s="141"/>
      <c r="L125" s="223"/>
      <c r="M125" s="223"/>
      <c r="N125" s="223"/>
      <c r="O125" s="223"/>
      <c r="P125" s="223"/>
      <c r="Q125" s="223"/>
      <c r="R125" s="223"/>
      <c r="S125" s="54"/>
    </row>
    <row r="126" spans="1:19" s="1" customFormat="1" ht="18" customHeight="1">
      <c r="A126" s="162"/>
      <c r="B126" s="156"/>
      <c r="C126" s="156">
        <v>4430</v>
      </c>
      <c r="D126" s="144" t="s">
        <v>148</v>
      </c>
      <c r="E126" s="141">
        <v>8500</v>
      </c>
      <c r="F126" s="141">
        <v>8500</v>
      </c>
      <c r="G126" s="141"/>
      <c r="H126" s="141"/>
      <c r="I126" s="141"/>
      <c r="J126" s="141"/>
      <c r="K126" s="141"/>
      <c r="L126" s="223"/>
      <c r="M126" s="223"/>
      <c r="N126" s="223"/>
      <c r="O126" s="223"/>
      <c r="P126" s="223"/>
      <c r="Q126" s="223"/>
      <c r="R126" s="223"/>
      <c r="S126" s="54"/>
    </row>
    <row r="127" spans="1:19" s="1" customFormat="1" ht="38.25">
      <c r="A127" s="162"/>
      <c r="B127" s="156"/>
      <c r="C127" s="156" t="s">
        <v>197</v>
      </c>
      <c r="D127" s="144" t="s">
        <v>171</v>
      </c>
      <c r="E127" s="141">
        <v>1500</v>
      </c>
      <c r="F127" s="141">
        <v>1500</v>
      </c>
      <c r="G127" s="141"/>
      <c r="H127" s="141"/>
      <c r="I127" s="141"/>
      <c r="J127" s="141"/>
      <c r="K127" s="141"/>
      <c r="L127" s="223"/>
      <c r="M127" s="223"/>
      <c r="N127" s="223"/>
      <c r="O127" s="223"/>
      <c r="P127" s="223"/>
      <c r="Q127" s="223"/>
      <c r="R127" s="223"/>
      <c r="S127" s="54"/>
    </row>
    <row r="128" spans="1:19" s="1" customFormat="1" ht="15.75" customHeight="1">
      <c r="A128" s="153"/>
      <c r="B128" s="138">
        <v>75414</v>
      </c>
      <c r="C128" s="138"/>
      <c r="D128" s="139" t="s">
        <v>198</v>
      </c>
      <c r="E128" s="142">
        <v>1000</v>
      </c>
      <c r="F128" s="142">
        <v>1000</v>
      </c>
      <c r="G128" s="224"/>
      <c r="H128" s="224"/>
      <c r="I128" s="224"/>
      <c r="J128" s="224"/>
      <c r="K128" s="224"/>
      <c r="L128" s="224"/>
      <c r="M128" s="224"/>
      <c r="N128" s="224"/>
      <c r="O128" s="223"/>
      <c r="P128" s="223"/>
      <c r="Q128" s="223"/>
      <c r="R128" s="223"/>
      <c r="S128" s="54"/>
    </row>
    <row r="129" spans="1:19" s="1" customFormat="1" ht="25.5">
      <c r="A129" s="162"/>
      <c r="B129" s="156"/>
      <c r="C129" s="156">
        <v>4210</v>
      </c>
      <c r="D129" s="144" t="s">
        <v>146</v>
      </c>
      <c r="E129" s="141">
        <v>700</v>
      </c>
      <c r="F129" s="141">
        <v>700</v>
      </c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54"/>
    </row>
    <row r="130" spans="1:19" s="1" customFormat="1" ht="16.5" customHeight="1">
      <c r="A130" s="162"/>
      <c r="B130" s="156"/>
      <c r="C130" s="156">
        <v>4300</v>
      </c>
      <c r="D130" s="144" t="s">
        <v>147</v>
      </c>
      <c r="E130" s="141">
        <v>300</v>
      </c>
      <c r="F130" s="141">
        <v>300</v>
      </c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54"/>
    </row>
    <row r="131" spans="1:19" s="1" customFormat="1" ht="18" customHeight="1">
      <c r="A131" s="137"/>
      <c r="B131" s="138">
        <v>75416</v>
      </c>
      <c r="C131" s="138"/>
      <c r="D131" s="139" t="s">
        <v>50</v>
      </c>
      <c r="E131" s="142">
        <f>SUM(E132:E145)</f>
        <v>202150</v>
      </c>
      <c r="F131" s="142">
        <f>SUM(F132:F145)</f>
        <v>202150</v>
      </c>
      <c r="G131" s="142">
        <f>SUM(G132:G135)</f>
        <v>128860</v>
      </c>
      <c r="H131" s="224"/>
      <c r="I131" s="224"/>
      <c r="J131" s="224"/>
      <c r="K131" s="224"/>
      <c r="L131" s="224"/>
      <c r="M131" s="224"/>
      <c r="N131" s="224"/>
      <c r="O131" s="223"/>
      <c r="P131" s="223"/>
      <c r="Q131" s="223"/>
      <c r="R131" s="223"/>
      <c r="S131" s="54"/>
    </row>
    <row r="132" spans="1:19" s="1" customFormat="1" ht="25.5">
      <c r="A132" s="162"/>
      <c r="B132" s="156"/>
      <c r="C132" s="156">
        <v>4010</v>
      </c>
      <c r="D132" s="144" t="s">
        <v>166</v>
      </c>
      <c r="E132" s="141">
        <v>102200</v>
      </c>
      <c r="F132" s="141">
        <v>102200</v>
      </c>
      <c r="G132" s="141">
        <v>102200</v>
      </c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54"/>
    </row>
    <row r="133" spans="1:19" s="1" customFormat="1" ht="26.25" customHeight="1">
      <c r="A133" s="162"/>
      <c r="B133" s="156"/>
      <c r="C133" s="156">
        <v>4040</v>
      </c>
      <c r="D133" s="144" t="s">
        <v>175</v>
      </c>
      <c r="E133" s="141">
        <v>7947</v>
      </c>
      <c r="F133" s="141">
        <v>7947</v>
      </c>
      <c r="G133" s="141">
        <v>7947</v>
      </c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54"/>
    </row>
    <row r="134" spans="1:19" s="1" customFormat="1" ht="16.5" customHeight="1">
      <c r="A134" s="162"/>
      <c r="B134" s="156"/>
      <c r="C134" s="156">
        <v>4110</v>
      </c>
      <c r="D134" s="144" t="s">
        <v>199</v>
      </c>
      <c r="E134" s="141">
        <v>16100</v>
      </c>
      <c r="F134" s="141">
        <v>16100</v>
      </c>
      <c r="G134" s="141">
        <v>16100</v>
      </c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54"/>
    </row>
    <row r="135" spans="1:19" s="1" customFormat="1" ht="22.5" customHeight="1">
      <c r="A135" s="162"/>
      <c r="B135" s="156"/>
      <c r="C135" s="156">
        <v>4120</v>
      </c>
      <c r="D135" s="144" t="s">
        <v>155</v>
      </c>
      <c r="E135" s="141">
        <v>2613</v>
      </c>
      <c r="F135" s="141">
        <v>2613</v>
      </c>
      <c r="G135" s="141">
        <v>2613</v>
      </c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54"/>
    </row>
    <row r="136" spans="1:19" s="1" customFormat="1" ht="25.5">
      <c r="A136" s="162"/>
      <c r="B136" s="156"/>
      <c r="C136" s="156">
        <v>4210</v>
      </c>
      <c r="D136" s="144" t="s">
        <v>146</v>
      </c>
      <c r="E136" s="141">
        <v>18650</v>
      </c>
      <c r="F136" s="141">
        <v>18650</v>
      </c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54"/>
    </row>
    <row r="137" spans="1:19" s="1" customFormat="1" ht="16.5" customHeight="1">
      <c r="A137" s="162"/>
      <c r="B137" s="156"/>
      <c r="C137" s="156">
        <v>4280</v>
      </c>
      <c r="D137" s="144" t="s">
        <v>157</v>
      </c>
      <c r="E137" s="141">
        <v>700</v>
      </c>
      <c r="F137" s="141">
        <v>700</v>
      </c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54"/>
    </row>
    <row r="138" spans="1:19" s="1" customFormat="1" ht="16.5" customHeight="1">
      <c r="A138" s="162"/>
      <c r="B138" s="156"/>
      <c r="C138" s="156">
        <v>4300</v>
      </c>
      <c r="D138" s="144" t="s">
        <v>147</v>
      </c>
      <c r="E138" s="141">
        <v>45000</v>
      </c>
      <c r="F138" s="141">
        <v>45000</v>
      </c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54"/>
    </row>
    <row r="139" spans="1:19" s="1" customFormat="1" ht="25.5">
      <c r="A139" s="162"/>
      <c r="B139" s="156"/>
      <c r="C139" s="156">
        <v>4370</v>
      </c>
      <c r="D139" s="144" t="s">
        <v>181</v>
      </c>
      <c r="E139" s="141">
        <v>2000</v>
      </c>
      <c r="F139" s="141">
        <v>2000</v>
      </c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54"/>
    </row>
    <row r="140" spans="1:19" s="1" customFormat="1" ht="17.25" customHeight="1">
      <c r="A140" s="162"/>
      <c r="B140" s="156"/>
      <c r="C140" s="156" t="s">
        <v>188</v>
      </c>
      <c r="D140" s="144" t="s">
        <v>169</v>
      </c>
      <c r="E140" s="141">
        <v>1200</v>
      </c>
      <c r="F140" s="141">
        <v>1200</v>
      </c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54"/>
    </row>
    <row r="141" spans="1:19" s="1" customFormat="1" ht="21" customHeight="1">
      <c r="A141" s="162"/>
      <c r="B141" s="156"/>
      <c r="C141" s="156" t="s">
        <v>200</v>
      </c>
      <c r="D141" s="144" t="s">
        <v>148</v>
      </c>
      <c r="E141" s="141">
        <v>940</v>
      </c>
      <c r="F141" s="141">
        <v>940</v>
      </c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54"/>
    </row>
    <row r="142" spans="1:19" s="1" customFormat="1" ht="18.75" customHeight="1">
      <c r="A142" s="162"/>
      <c r="B142" s="164"/>
      <c r="C142" s="165">
        <v>4440</v>
      </c>
      <c r="D142" s="166" t="s">
        <v>182</v>
      </c>
      <c r="E142" s="141">
        <v>3300</v>
      </c>
      <c r="F142" s="141">
        <v>3300</v>
      </c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54"/>
    </row>
    <row r="143" spans="1:19" s="1" customFormat="1" ht="38.25">
      <c r="A143" s="167"/>
      <c r="B143" s="165"/>
      <c r="C143" s="165">
        <v>4700</v>
      </c>
      <c r="D143" s="166" t="s">
        <v>171</v>
      </c>
      <c r="E143" s="141">
        <v>1500</v>
      </c>
      <c r="F143" s="141">
        <v>1500</v>
      </c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54"/>
    </row>
    <row r="144" spans="1:19" s="1" customFormat="1" ht="51">
      <c r="A144" s="167"/>
      <c r="B144" s="165"/>
      <c r="C144" s="165">
        <v>4740</v>
      </c>
      <c r="D144" s="166" t="s">
        <v>172</v>
      </c>
      <c r="E144" s="141"/>
      <c r="F144" s="141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54"/>
    </row>
    <row r="145" spans="1:19" s="1" customFormat="1" ht="40.5" customHeight="1">
      <c r="A145" s="167"/>
      <c r="B145" s="165"/>
      <c r="C145" s="165" t="s">
        <v>149</v>
      </c>
      <c r="D145" s="166" t="s">
        <v>150</v>
      </c>
      <c r="E145" s="141"/>
      <c r="F145" s="141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54"/>
    </row>
    <row r="146" spans="1:19" s="1" customFormat="1" ht="17.25" customHeight="1">
      <c r="A146" s="153"/>
      <c r="B146" s="138">
        <v>75421</v>
      </c>
      <c r="C146" s="138"/>
      <c r="D146" s="139" t="s">
        <v>201</v>
      </c>
      <c r="E146" s="142">
        <v>1500</v>
      </c>
      <c r="F146" s="142">
        <v>1500</v>
      </c>
      <c r="G146" s="224"/>
      <c r="H146" s="224"/>
      <c r="I146" s="224"/>
      <c r="J146" s="224"/>
      <c r="K146" s="224"/>
      <c r="L146" s="224"/>
      <c r="M146" s="224"/>
      <c r="N146" s="224"/>
      <c r="O146" s="223"/>
      <c r="P146" s="223"/>
      <c r="Q146" s="223"/>
      <c r="R146" s="223"/>
      <c r="S146" s="54"/>
    </row>
    <row r="147" spans="1:19" s="1" customFormat="1" ht="26.25" customHeight="1">
      <c r="A147" s="162"/>
      <c r="B147" s="156"/>
      <c r="C147" s="156" t="s">
        <v>145</v>
      </c>
      <c r="D147" s="144" t="s">
        <v>146</v>
      </c>
      <c r="E147" s="141">
        <v>1000</v>
      </c>
      <c r="F147" s="141">
        <v>1000</v>
      </c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54"/>
    </row>
    <row r="148" spans="1:19" s="1" customFormat="1" ht="22.5" customHeight="1">
      <c r="A148" s="162"/>
      <c r="B148" s="156"/>
      <c r="C148" s="156" t="s">
        <v>187</v>
      </c>
      <c r="D148" s="144" t="s">
        <v>147</v>
      </c>
      <c r="E148" s="141">
        <v>500</v>
      </c>
      <c r="F148" s="141">
        <v>500</v>
      </c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54"/>
    </row>
    <row r="149" spans="1:19" s="1" customFormat="1" ht="42" customHeight="1">
      <c r="A149" s="162"/>
      <c r="B149" s="156"/>
      <c r="C149" s="156" t="s">
        <v>197</v>
      </c>
      <c r="D149" s="144" t="s">
        <v>171</v>
      </c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54"/>
    </row>
    <row r="150" spans="1:19" s="1" customFormat="1" ht="89.25">
      <c r="A150" s="152">
        <v>756</v>
      </c>
      <c r="B150" s="156"/>
      <c r="C150" s="156"/>
      <c r="D150" s="163" t="s">
        <v>202</v>
      </c>
      <c r="E150" s="143">
        <f>E151</f>
        <v>6600</v>
      </c>
      <c r="F150" s="143">
        <v>6600</v>
      </c>
      <c r="G150" s="143">
        <v>5000</v>
      </c>
      <c r="H150" s="222"/>
      <c r="I150" s="222"/>
      <c r="J150" s="222"/>
      <c r="K150" s="222"/>
      <c r="L150" s="222"/>
      <c r="M150" s="223"/>
      <c r="N150" s="223"/>
      <c r="O150" s="223"/>
      <c r="P150" s="223"/>
      <c r="Q150" s="223"/>
      <c r="R150" s="223"/>
      <c r="S150" s="54"/>
    </row>
    <row r="151" spans="1:19" s="1" customFormat="1" ht="38.25">
      <c r="A151" s="138"/>
      <c r="B151" s="138">
        <v>75647</v>
      </c>
      <c r="C151" s="138"/>
      <c r="D151" s="139" t="s">
        <v>203</v>
      </c>
      <c r="E151" s="142">
        <v>6600</v>
      </c>
      <c r="F151" s="142">
        <v>6600</v>
      </c>
      <c r="G151" s="142">
        <v>5000</v>
      </c>
      <c r="H151" s="224"/>
      <c r="I151" s="224"/>
      <c r="J151" s="224"/>
      <c r="K151" s="224"/>
      <c r="L151" s="224"/>
      <c r="M151" s="224"/>
      <c r="N151" s="224"/>
      <c r="O151" s="223"/>
      <c r="P151" s="223"/>
      <c r="Q151" s="223"/>
      <c r="R151" s="223"/>
      <c r="S151" s="54"/>
    </row>
    <row r="152" spans="1:19" s="1" customFormat="1" ht="25.5">
      <c r="A152" s="156"/>
      <c r="B152" s="156"/>
      <c r="C152" s="156">
        <v>4100</v>
      </c>
      <c r="D152" s="144" t="s">
        <v>204</v>
      </c>
      <c r="E152" s="141">
        <v>5000</v>
      </c>
      <c r="F152" s="141">
        <v>5000</v>
      </c>
      <c r="G152" s="141">
        <v>5000</v>
      </c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54"/>
    </row>
    <row r="153" spans="1:19" s="1" customFormat="1" ht="25.5">
      <c r="A153" s="156"/>
      <c r="B153" s="156"/>
      <c r="C153" s="156">
        <v>4210</v>
      </c>
      <c r="D153" s="144" t="s">
        <v>146</v>
      </c>
      <c r="E153" s="141">
        <v>100</v>
      </c>
      <c r="F153" s="141">
        <v>100</v>
      </c>
      <c r="G153" s="141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54"/>
    </row>
    <row r="154" spans="1:19" s="1" customFormat="1" ht="18" customHeight="1">
      <c r="A154" s="156"/>
      <c r="B154" s="156"/>
      <c r="C154" s="156" t="s">
        <v>200</v>
      </c>
      <c r="D154" s="144" t="s">
        <v>148</v>
      </c>
      <c r="E154" s="141">
        <v>1500</v>
      </c>
      <c r="F154" s="141">
        <v>1500</v>
      </c>
      <c r="G154" s="141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54"/>
    </row>
    <row r="155" spans="1:19" s="1" customFormat="1" ht="25.5">
      <c r="A155" s="152">
        <v>757</v>
      </c>
      <c r="B155" s="152"/>
      <c r="C155" s="152"/>
      <c r="D155" s="163" t="s">
        <v>205</v>
      </c>
      <c r="E155" s="141">
        <v>90000</v>
      </c>
      <c r="F155" s="141">
        <v>90000</v>
      </c>
      <c r="G155" s="143"/>
      <c r="H155" s="143"/>
      <c r="I155" s="143"/>
      <c r="J155" s="143"/>
      <c r="K155" s="143"/>
      <c r="L155" s="143"/>
      <c r="M155" s="143">
        <f>E155</f>
        <v>90000</v>
      </c>
      <c r="N155" s="222"/>
      <c r="O155" s="223"/>
      <c r="P155" s="223"/>
      <c r="Q155" s="223"/>
      <c r="R155" s="223"/>
      <c r="S155" s="54"/>
    </row>
    <row r="156" spans="1:19" s="1" customFormat="1" ht="25.5">
      <c r="A156" s="152"/>
      <c r="B156" s="138">
        <v>75702</v>
      </c>
      <c r="C156" s="138"/>
      <c r="D156" s="139" t="s">
        <v>206</v>
      </c>
      <c r="E156" s="141">
        <v>90000</v>
      </c>
      <c r="F156" s="141">
        <v>90000</v>
      </c>
      <c r="G156" s="142"/>
      <c r="H156" s="142"/>
      <c r="I156" s="142"/>
      <c r="J156" s="142"/>
      <c r="K156" s="142"/>
      <c r="L156" s="142"/>
      <c r="M156" s="142">
        <v>90000</v>
      </c>
      <c r="N156" s="224"/>
      <c r="O156" s="223"/>
      <c r="P156" s="223"/>
      <c r="Q156" s="223"/>
      <c r="R156" s="223"/>
      <c r="S156" s="54"/>
    </row>
    <row r="157" spans="1:19" s="1" customFormat="1" ht="51">
      <c r="A157" s="156"/>
      <c r="B157" s="156"/>
      <c r="C157" s="156">
        <v>8070</v>
      </c>
      <c r="D157" s="144" t="s">
        <v>207</v>
      </c>
      <c r="E157" s="141">
        <v>90000</v>
      </c>
      <c r="F157" s="141">
        <v>90000</v>
      </c>
      <c r="G157" s="141"/>
      <c r="H157" s="141"/>
      <c r="I157" s="141"/>
      <c r="J157" s="141"/>
      <c r="K157" s="141"/>
      <c r="L157" s="141"/>
      <c r="M157" s="141">
        <v>90000</v>
      </c>
      <c r="N157" s="223"/>
      <c r="O157" s="223"/>
      <c r="P157" s="223"/>
      <c r="Q157" s="223"/>
      <c r="R157" s="223"/>
      <c r="S157" s="54"/>
    </row>
    <row r="158" spans="1:19" s="1" customFormat="1" ht="17.25" customHeight="1">
      <c r="A158" s="152">
        <v>758</v>
      </c>
      <c r="B158" s="156"/>
      <c r="C158" s="156"/>
      <c r="D158" s="163" t="s">
        <v>208</v>
      </c>
      <c r="E158" s="143">
        <f>E159+E161</f>
        <v>53700</v>
      </c>
      <c r="F158" s="143">
        <f>F159+F161</f>
        <v>53700</v>
      </c>
      <c r="G158" s="222"/>
      <c r="H158" s="222"/>
      <c r="I158" s="222"/>
      <c r="J158" s="222"/>
      <c r="K158" s="222"/>
      <c r="L158" s="222"/>
      <c r="M158" s="222"/>
      <c r="N158" s="222"/>
      <c r="O158" s="223"/>
      <c r="P158" s="223"/>
      <c r="Q158" s="223"/>
      <c r="R158" s="223"/>
      <c r="S158" s="54"/>
    </row>
    <row r="159" spans="1:19" s="1" customFormat="1" ht="18.75" customHeight="1">
      <c r="A159" s="152"/>
      <c r="B159" s="138">
        <v>75809</v>
      </c>
      <c r="C159" s="138"/>
      <c r="D159" s="139" t="s">
        <v>209</v>
      </c>
      <c r="E159" s="142">
        <f>E160</f>
        <v>12000</v>
      </c>
      <c r="F159" s="142">
        <f>F160</f>
        <v>12000</v>
      </c>
      <c r="G159" s="224"/>
      <c r="H159" s="224"/>
      <c r="I159" s="224"/>
      <c r="J159" s="224"/>
      <c r="K159" s="224"/>
      <c r="L159" s="224"/>
      <c r="M159" s="224"/>
      <c r="N159" s="224"/>
      <c r="O159" s="223"/>
      <c r="P159" s="223"/>
      <c r="Q159" s="223"/>
      <c r="R159" s="223"/>
      <c r="S159" s="54"/>
    </row>
    <row r="160" spans="1:19" s="1" customFormat="1" ht="38.25">
      <c r="A160" s="156"/>
      <c r="B160" s="156"/>
      <c r="C160" s="156">
        <v>2900</v>
      </c>
      <c r="D160" s="144" t="s">
        <v>210</v>
      </c>
      <c r="E160" s="141">
        <v>12000</v>
      </c>
      <c r="F160" s="141">
        <v>12000</v>
      </c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54"/>
    </row>
    <row r="161" spans="1:19" s="1" customFormat="1" ht="16.5" customHeight="1">
      <c r="A161" s="138"/>
      <c r="B161" s="138">
        <v>75818</v>
      </c>
      <c r="C161" s="138"/>
      <c r="D161" s="139" t="s">
        <v>211</v>
      </c>
      <c r="E161" s="142">
        <f>E162+E163</f>
        <v>41700</v>
      </c>
      <c r="F161" s="142">
        <f>F162+F163</f>
        <v>41700</v>
      </c>
      <c r="G161" s="224"/>
      <c r="H161" s="224"/>
      <c r="I161" s="224"/>
      <c r="J161" s="224"/>
      <c r="K161" s="224"/>
      <c r="L161" s="224"/>
      <c r="M161" s="224"/>
      <c r="N161" s="224"/>
      <c r="O161" s="223"/>
      <c r="P161" s="223"/>
      <c r="Q161" s="223"/>
      <c r="R161" s="223"/>
      <c r="S161" s="54"/>
    </row>
    <row r="162" spans="1:19" s="1" customFormat="1" ht="16.5" customHeight="1">
      <c r="A162" s="156"/>
      <c r="B162" s="156"/>
      <c r="C162" s="156" t="s">
        <v>417</v>
      </c>
      <c r="D162" s="144" t="s">
        <v>418</v>
      </c>
      <c r="E162" s="141">
        <v>21000</v>
      </c>
      <c r="F162" s="141">
        <v>21000</v>
      </c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54"/>
    </row>
    <row r="163" spans="1:19" s="1" customFormat="1" ht="25.5">
      <c r="A163" s="156"/>
      <c r="B163" s="168"/>
      <c r="C163" s="156">
        <v>4810</v>
      </c>
      <c r="D163" s="144" t="s">
        <v>212</v>
      </c>
      <c r="E163" s="141">
        <v>20700</v>
      </c>
      <c r="F163" s="141">
        <v>20700</v>
      </c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54"/>
    </row>
    <row r="164" spans="1:19" s="1" customFormat="1" ht="18" customHeight="1">
      <c r="A164" s="152">
        <v>801</v>
      </c>
      <c r="B164" s="152"/>
      <c r="C164" s="152"/>
      <c r="D164" s="163" t="s">
        <v>213</v>
      </c>
      <c r="E164" s="143">
        <f>E165+E186+E196+E217+E220+E240+E249+E254+E260</f>
        <v>4334639</v>
      </c>
      <c r="F164" s="143">
        <f>F165+F186+F196+F217+F220+F240+F249+F254+F260</f>
        <v>4334639</v>
      </c>
      <c r="G164" s="143">
        <f>G165+G186+G196+G220+G240+G254</f>
        <v>3351427</v>
      </c>
      <c r="H164" s="222"/>
      <c r="I164" s="143">
        <f>I196+I217</f>
        <v>105600</v>
      </c>
      <c r="J164" s="143">
        <f>J165+J186+J196+J220</f>
        <v>146008</v>
      </c>
      <c r="K164" s="222"/>
      <c r="L164" s="222"/>
      <c r="M164" s="222"/>
      <c r="N164" s="222"/>
      <c r="O164" s="222"/>
      <c r="P164" s="223"/>
      <c r="Q164" s="223"/>
      <c r="R164" s="223"/>
      <c r="S164" s="54"/>
    </row>
    <row r="165" spans="1:19" s="1" customFormat="1" ht="21" customHeight="1">
      <c r="A165" s="152"/>
      <c r="B165" s="138">
        <v>80101</v>
      </c>
      <c r="C165" s="138"/>
      <c r="D165" s="139" t="s">
        <v>97</v>
      </c>
      <c r="E165" s="142">
        <f>SUM(E166:E185)</f>
        <v>2150555</v>
      </c>
      <c r="F165" s="142">
        <f>SUM(F166:F185)</f>
        <v>2150555</v>
      </c>
      <c r="G165" s="142">
        <f>SUM(G167:G171)</f>
        <v>1793130</v>
      </c>
      <c r="H165" s="142"/>
      <c r="I165" s="142"/>
      <c r="J165" s="142">
        <v>83799</v>
      </c>
      <c r="K165" s="224"/>
      <c r="L165" s="224"/>
      <c r="M165" s="224"/>
      <c r="N165" s="224"/>
      <c r="O165" s="224"/>
      <c r="P165" s="224"/>
      <c r="Q165" s="224"/>
      <c r="R165" s="224"/>
      <c r="S165" s="54"/>
    </row>
    <row r="166" spans="1:19" s="1" customFormat="1" ht="25.5">
      <c r="A166" s="162"/>
      <c r="B166" s="156"/>
      <c r="C166" s="156">
        <v>3020</v>
      </c>
      <c r="D166" s="144" t="s">
        <v>214</v>
      </c>
      <c r="E166" s="141">
        <v>83799</v>
      </c>
      <c r="F166" s="141">
        <v>83799</v>
      </c>
      <c r="G166" s="141"/>
      <c r="H166" s="141"/>
      <c r="I166" s="141"/>
      <c r="J166" s="141">
        <v>83799</v>
      </c>
      <c r="K166" s="223"/>
      <c r="L166" s="223"/>
      <c r="M166" s="223"/>
      <c r="N166" s="223"/>
      <c r="O166" s="223"/>
      <c r="P166" s="223"/>
      <c r="Q166" s="223"/>
      <c r="R166" s="223"/>
      <c r="S166" s="54"/>
    </row>
    <row r="167" spans="1:19" s="1" customFormat="1" ht="18" customHeight="1">
      <c r="A167" s="162"/>
      <c r="B167" s="156"/>
      <c r="C167" s="156">
        <v>4010</v>
      </c>
      <c r="D167" s="144" t="s">
        <v>215</v>
      </c>
      <c r="E167" s="141">
        <v>1404597</v>
      </c>
      <c r="F167" s="141">
        <v>1404597</v>
      </c>
      <c r="G167" s="141">
        <v>1404597</v>
      </c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54"/>
    </row>
    <row r="168" spans="1:19" s="1" customFormat="1" ht="25.5">
      <c r="A168" s="162"/>
      <c r="B168" s="156"/>
      <c r="C168" s="156">
        <v>4040</v>
      </c>
      <c r="D168" s="144" t="s">
        <v>153</v>
      </c>
      <c r="E168" s="141">
        <v>106695</v>
      </c>
      <c r="F168" s="141">
        <v>106695</v>
      </c>
      <c r="G168" s="141">
        <v>106695</v>
      </c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54"/>
    </row>
    <row r="169" spans="1:19" s="1" customFormat="1" ht="25.5">
      <c r="A169" s="162"/>
      <c r="B169" s="156"/>
      <c r="C169" s="156">
        <v>4110</v>
      </c>
      <c r="D169" s="144" t="s">
        <v>216</v>
      </c>
      <c r="E169" s="141">
        <v>240858</v>
      </c>
      <c r="F169" s="141">
        <v>240858</v>
      </c>
      <c r="G169" s="141">
        <v>240858</v>
      </c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54"/>
    </row>
    <row r="170" spans="1:19" s="1" customFormat="1" ht="21.75" customHeight="1">
      <c r="A170" s="162"/>
      <c r="B170" s="156"/>
      <c r="C170" s="156">
        <v>4120</v>
      </c>
      <c r="D170" s="144" t="s">
        <v>155</v>
      </c>
      <c r="E170" s="141">
        <v>37380</v>
      </c>
      <c r="F170" s="141">
        <v>37380</v>
      </c>
      <c r="G170" s="141">
        <v>37380</v>
      </c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54"/>
    </row>
    <row r="171" spans="1:19" s="1" customFormat="1" ht="20.25" customHeight="1">
      <c r="A171" s="162"/>
      <c r="B171" s="156"/>
      <c r="C171" s="156" t="s">
        <v>469</v>
      </c>
      <c r="D171" s="144" t="s">
        <v>178</v>
      </c>
      <c r="E171" s="141">
        <v>3600</v>
      </c>
      <c r="F171" s="141">
        <v>3600</v>
      </c>
      <c r="G171" s="141">
        <v>3600</v>
      </c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54"/>
    </row>
    <row r="172" spans="1:19" s="1" customFormat="1" ht="25.5">
      <c r="A172" s="162"/>
      <c r="B172" s="156"/>
      <c r="C172" s="156">
        <v>4210</v>
      </c>
      <c r="D172" s="144" t="s">
        <v>146</v>
      </c>
      <c r="E172" s="141">
        <v>94150</v>
      </c>
      <c r="F172" s="141">
        <v>94150</v>
      </c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54"/>
    </row>
    <row r="173" spans="1:19" s="1" customFormat="1" ht="25.5">
      <c r="A173" s="162"/>
      <c r="B173" s="156"/>
      <c r="C173" s="156">
        <v>4240</v>
      </c>
      <c r="D173" s="144" t="s">
        <v>217</v>
      </c>
      <c r="E173" s="141">
        <v>4550</v>
      </c>
      <c r="F173" s="141">
        <v>4550</v>
      </c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54"/>
    </row>
    <row r="174" spans="1:19" s="1" customFormat="1" ht="18.75" customHeight="1">
      <c r="A174" s="162"/>
      <c r="B174" s="156"/>
      <c r="C174" s="156">
        <v>4260</v>
      </c>
      <c r="D174" s="144" t="s">
        <v>161</v>
      </c>
      <c r="E174" s="141">
        <v>36000</v>
      </c>
      <c r="F174" s="141">
        <v>36000</v>
      </c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54"/>
    </row>
    <row r="175" spans="1:19" s="1" customFormat="1" ht="21" customHeight="1">
      <c r="A175" s="162"/>
      <c r="B175" s="156"/>
      <c r="C175" s="156">
        <v>4270</v>
      </c>
      <c r="D175" s="144" t="s">
        <v>156</v>
      </c>
      <c r="E175" s="141">
        <v>35500</v>
      </c>
      <c r="F175" s="141">
        <v>35500</v>
      </c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54"/>
    </row>
    <row r="176" spans="1:19" s="1" customFormat="1" ht="18.75" customHeight="1">
      <c r="A176" s="162"/>
      <c r="B176" s="156"/>
      <c r="C176" s="156">
        <v>4280</v>
      </c>
      <c r="D176" s="144" t="s">
        <v>157</v>
      </c>
      <c r="E176" s="141">
        <v>1400</v>
      </c>
      <c r="F176" s="141">
        <v>1400</v>
      </c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54"/>
    </row>
    <row r="177" spans="1:19" s="1" customFormat="1" ht="18.75" customHeight="1">
      <c r="A177" s="162"/>
      <c r="B177" s="156"/>
      <c r="C177" s="156">
        <v>4300</v>
      </c>
      <c r="D177" s="144" t="s">
        <v>147</v>
      </c>
      <c r="E177" s="141">
        <v>15876</v>
      </c>
      <c r="F177" s="141">
        <v>15876</v>
      </c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54"/>
    </row>
    <row r="178" spans="1:19" s="1" customFormat="1" ht="25.5">
      <c r="A178" s="162"/>
      <c r="B178" s="156"/>
      <c r="C178" s="156">
        <v>4350</v>
      </c>
      <c r="D178" s="144" t="s">
        <v>218</v>
      </c>
      <c r="E178" s="141">
        <v>760</v>
      </c>
      <c r="F178" s="141">
        <v>760</v>
      </c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54"/>
    </row>
    <row r="179" spans="1:19" s="1" customFormat="1" ht="25.5">
      <c r="A179" s="162"/>
      <c r="B179" s="156"/>
      <c r="C179" s="156">
        <v>4370</v>
      </c>
      <c r="D179" s="144" t="s">
        <v>181</v>
      </c>
      <c r="E179" s="141">
        <v>5200</v>
      </c>
      <c r="F179" s="141">
        <v>5200</v>
      </c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54"/>
    </row>
    <row r="180" spans="1:19" s="1" customFormat="1" ht="18" customHeight="1">
      <c r="A180" s="162"/>
      <c r="B180" s="156"/>
      <c r="C180" s="156">
        <v>4410</v>
      </c>
      <c r="D180" s="144" t="s">
        <v>169</v>
      </c>
      <c r="E180" s="141">
        <v>2400</v>
      </c>
      <c r="F180" s="141">
        <v>2400</v>
      </c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54"/>
    </row>
    <row r="181" spans="1:19" s="1" customFormat="1" ht="17.25" customHeight="1">
      <c r="A181" s="162"/>
      <c r="B181" s="156"/>
      <c r="C181" s="156">
        <v>4430</v>
      </c>
      <c r="D181" s="144" t="s">
        <v>148</v>
      </c>
      <c r="E181" s="141">
        <v>2800</v>
      </c>
      <c r="F181" s="141">
        <v>2800</v>
      </c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54"/>
    </row>
    <row r="182" spans="1:19" s="1" customFormat="1" ht="25.5">
      <c r="A182" s="162"/>
      <c r="B182" s="156"/>
      <c r="C182" s="156">
        <v>4440</v>
      </c>
      <c r="D182" s="144" t="s">
        <v>219</v>
      </c>
      <c r="E182" s="141">
        <v>72890</v>
      </c>
      <c r="F182" s="141">
        <v>72890</v>
      </c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54"/>
    </row>
    <row r="183" spans="1:19" s="1" customFormat="1" ht="41.25" customHeight="1">
      <c r="A183" s="162"/>
      <c r="B183" s="156"/>
      <c r="C183" s="156">
        <v>4700</v>
      </c>
      <c r="D183" s="144" t="s">
        <v>171</v>
      </c>
      <c r="E183" s="141">
        <v>2100</v>
      </c>
      <c r="F183" s="141">
        <v>2100</v>
      </c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54"/>
    </row>
    <row r="184" spans="1:19" s="1" customFormat="1" ht="51">
      <c r="A184" s="162"/>
      <c r="B184" s="156"/>
      <c r="C184" s="156">
        <v>4740</v>
      </c>
      <c r="D184" s="144" t="s">
        <v>172</v>
      </c>
      <c r="E184" s="141"/>
      <c r="F184" s="141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54"/>
    </row>
    <row r="185" spans="1:19" s="1" customFormat="1" ht="38.25">
      <c r="A185" s="162"/>
      <c r="B185" s="156"/>
      <c r="C185" s="156">
        <v>4750</v>
      </c>
      <c r="D185" s="144" t="s">
        <v>150</v>
      </c>
      <c r="E185" s="141"/>
      <c r="F185" s="141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54"/>
    </row>
    <row r="186" spans="1:19" s="1" customFormat="1" ht="25.5">
      <c r="A186" s="153"/>
      <c r="B186" s="138">
        <v>80103</v>
      </c>
      <c r="C186" s="138"/>
      <c r="D186" s="139" t="s">
        <v>220</v>
      </c>
      <c r="E186" s="142">
        <f>SUM(E187:E195)</f>
        <v>245039</v>
      </c>
      <c r="F186" s="142">
        <f>SUM(F187:F195)</f>
        <v>245039</v>
      </c>
      <c r="G186" s="142">
        <f>SUM(G188:G191)</f>
        <v>211446</v>
      </c>
      <c r="H186" s="224"/>
      <c r="I186" s="224"/>
      <c r="J186" s="142">
        <v>9887</v>
      </c>
      <c r="K186" s="224"/>
      <c r="L186" s="224"/>
      <c r="M186" s="224"/>
      <c r="N186" s="224"/>
      <c r="O186" s="224"/>
      <c r="P186" s="223"/>
      <c r="Q186" s="223"/>
      <c r="R186" s="223"/>
      <c r="S186" s="54"/>
    </row>
    <row r="187" spans="1:19" s="1" customFormat="1" ht="25.5">
      <c r="A187" s="162"/>
      <c r="B187" s="156"/>
      <c r="C187" s="156">
        <v>3020</v>
      </c>
      <c r="D187" s="144" t="s">
        <v>221</v>
      </c>
      <c r="E187" s="141">
        <v>9887</v>
      </c>
      <c r="F187" s="141">
        <v>9887</v>
      </c>
      <c r="G187" s="141"/>
      <c r="H187" s="141"/>
      <c r="I187" s="141"/>
      <c r="J187" s="141">
        <v>9887</v>
      </c>
      <c r="K187" s="223"/>
      <c r="L187" s="223"/>
      <c r="M187" s="223"/>
      <c r="N187" s="223"/>
      <c r="O187" s="223"/>
      <c r="P187" s="223"/>
      <c r="Q187" s="223"/>
      <c r="R187" s="223"/>
      <c r="S187" s="54"/>
    </row>
    <row r="188" spans="1:19" s="1" customFormat="1" ht="25.5">
      <c r="A188" s="162"/>
      <c r="B188" s="156"/>
      <c r="C188" s="156">
        <v>4010</v>
      </c>
      <c r="D188" s="144" t="s">
        <v>166</v>
      </c>
      <c r="E188" s="141">
        <v>167655</v>
      </c>
      <c r="F188" s="141">
        <v>167655</v>
      </c>
      <c r="G188" s="141">
        <v>167655</v>
      </c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54"/>
    </row>
    <row r="189" spans="1:19" s="1" customFormat="1" ht="27" customHeight="1">
      <c r="A189" s="162"/>
      <c r="B189" s="156"/>
      <c r="C189" s="156">
        <v>4040</v>
      </c>
      <c r="D189" s="144" t="s">
        <v>153</v>
      </c>
      <c r="E189" s="141">
        <v>11491</v>
      </c>
      <c r="F189" s="141">
        <v>11491</v>
      </c>
      <c r="G189" s="141">
        <v>11491</v>
      </c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54"/>
    </row>
    <row r="190" spans="1:19" s="1" customFormat="1" ht="25.5">
      <c r="A190" s="162"/>
      <c r="B190" s="156"/>
      <c r="C190" s="156">
        <v>4110</v>
      </c>
      <c r="D190" s="144" t="s">
        <v>216</v>
      </c>
      <c r="E190" s="141">
        <v>28545</v>
      </c>
      <c r="F190" s="141">
        <v>28545</v>
      </c>
      <c r="G190" s="141">
        <v>28545</v>
      </c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54"/>
    </row>
    <row r="191" spans="1:19" s="1" customFormat="1" ht="18" customHeight="1">
      <c r="A191" s="162"/>
      <c r="B191" s="156"/>
      <c r="C191" s="156">
        <v>4120</v>
      </c>
      <c r="D191" s="144" t="s">
        <v>155</v>
      </c>
      <c r="E191" s="141">
        <v>3755</v>
      </c>
      <c r="F191" s="141">
        <v>3755</v>
      </c>
      <c r="G191" s="141">
        <v>3755</v>
      </c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54"/>
    </row>
    <row r="192" spans="1:19" s="1" customFormat="1" ht="25.5">
      <c r="A192" s="162"/>
      <c r="B192" s="156"/>
      <c r="C192" s="156">
        <v>4210</v>
      </c>
      <c r="D192" s="144" t="s">
        <v>146</v>
      </c>
      <c r="E192" s="141">
        <v>8400</v>
      </c>
      <c r="F192" s="141">
        <v>8400</v>
      </c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54"/>
    </row>
    <row r="193" spans="1:19" s="1" customFormat="1" ht="25.5">
      <c r="A193" s="162"/>
      <c r="B193" s="156"/>
      <c r="C193" s="156" t="s">
        <v>222</v>
      </c>
      <c r="D193" s="144" t="s">
        <v>217</v>
      </c>
      <c r="E193" s="141">
        <v>1450</v>
      </c>
      <c r="F193" s="141">
        <v>1450</v>
      </c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54"/>
    </row>
    <row r="194" spans="1:19" s="1" customFormat="1" ht="17.25" customHeight="1">
      <c r="A194" s="162"/>
      <c r="B194" s="156"/>
      <c r="C194" s="156">
        <v>4260</v>
      </c>
      <c r="D194" s="144" t="s">
        <v>161</v>
      </c>
      <c r="E194" s="141">
        <v>4000</v>
      </c>
      <c r="F194" s="141">
        <v>4000</v>
      </c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54"/>
    </row>
    <row r="195" spans="1:19" s="1" customFormat="1" ht="17.25" customHeight="1">
      <c r="A195" s="162"/>
      <c r="B195" s="156"/>
      <c r="C195" s="156">
        <v>4440</v>
      </c>
      <c r="D195" s="144" t="s">
        <v>223</v>
      </c>
      <c r="E195" s="141">
        <v>9856</v>
      </c>
      <c r="F195" s="141">
        <v>9856</v>
      </c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54"/>
    </row>
    <row r="196" spans="1:19" s="1" customFormat="1" ht="15" customHeight="1">
      <c r="A196" s="137"/>
      <c r="B196" s="138">
        <v>80104</v>
      </c>
      <c r="C196" s="138"/>
      <c r="D196" s="139" t="s">
        <v>99</v>
      </c>
      <c r="E196" s="142">
        <f>SUM(E197:E216)</f>
        <v>302147</v>
      </c>
      <c r="F196" s="142">
        <f>SUM(F197:F216)</f>
        <v>302147</v>
      </c>
      <c r="G196" s="142">
        <f>SUM(G198:G201)</f>
        <v>197937</v>
      </c>
      <c r="H196" s="224"/>
      <c r="I196" s="142">
        <v>25600</v>
      </c>
      <c r="J196" s="142">
        <v>9240</v>
      </c>
      <c r="K196" s="224"/>
      <c r="L196" s="224"/>
      <c r="M196" s="224"/>
      <c r="N196" s="224"/>
      <c r="O196" s="224"/>
      <c r="P196" s="224"/>
      <c r="Q196" s="224"/>
      <c r="R196" s="224"/>
      <c r="S196" s="54"/>
    </row>
    <row r="197" spans="1:19" s="1" customFormat="1" ht="25.5">
      <c r="A197" s="162"/>
      <c r="B197" s="156"/>
      <c r="C197" s="156">
        <v>3020</v>
      </c>
      <c r="D197" s="144" t="s">
        <v>221</v>
      </c>
      <c r="E197" s="141">
        <v>9240</v>
      </c>
      <c r="F197" s="141">
        <v>9240</v>
      </c>
      <c r="G197" s="141"/>
      <c r="H197" s="223"/>
      <c r="I197" s="223"/>
      <c r="J197" s="141">
        <v>9240</v>
      </c>
      <c r="K197" s="223"/>
      <c r="L197" s="223"/>
      <c r="M197" s="223"/>
      <c r="N197" s="223"/>
      <c r="O197" s="223"/>
      <c r="P197" s="223"/>
      <c r="Q197" s="223"/>
      <c r="R197" s="223"/>
      <c r="S197" s="54"/>
    </row>
    <row r="198" spans="1:19" s="1" customFormat="1" ht="25.5">
      <c r="A198" s="162"/>
      <c r="B198" s="156"/>
      <c r="C198" s="156">
        <v>4010</v>
      </c>
      <c r="D198" s="144" t="s">
        <v>166</v>
      </c>
      <c r="E198" s="141">
        <v>154284</v>
      </c>
      <c r="F198" s="141">
        <v>154284</v>
      </c>
      <c r="G198" s="141">
        <v>154284</v>
      </c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54"/>
    </row>
    <row r="199" spans="1:19" s="1" customFormat="1" ht="25.5">
      <c r="A199" s="162"/>
      <c r="B199" s="156"/>
      <c r="C199" s="156">
        <v>4040</v>
      </c>
      <c r="D199" s="144" t="s">
        <v>153</v>
      </c>
      <c r="E199" s="141">
        <v>11526</v>
      </c>
      <c r="F199" s="141">
        <v>11526</v>
      </c>
      <c r="G199" s="141">
        <v>11526</v>
      </c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54"/>
    </row>
    <row r="200" spans="1:19" s="1" customFormat="1" ht="25.5">
      <c r="A200" s="162"/>
      <c r="B200" s="156"/>
      <c r="C200" s="156">
        <v>4110</v>
      </c>
      <c r="D200" s="144" t="s">
        <v>154</v>
      </c>
      <c r="E200" s="141">
        <v>27887</v>
      </c>
      <c r="F200" s="141">
        <v>27887</v>
      </c>
      <c r="G200" s="141">
        <v>27887</v>
      </c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54"/>
    </row>
    <row r="201" spans="1:19" s="1" customFormat="1" ht="20.25" customHeight="1">
      <c r="A201" s="162"/>
      <c r="B201" s="156"/>
      <c r="C201" s="156">
        <v>4120</v>
      </c>
      <c r="D201" s="144" t="s">
        <v>155</v>
      </c>
      <c r="E201" s="141">
        <v>4240</v>
      </c>
      <c r="F201" s="141">
        <v>4240</v>
      </c>
      <c r="G201" s="141">
        <v>4240</v>
      </c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54"/>
    </row>
    <row r="202" spans="1:19" s="1" customFormat="1" ht="27.75" customHeight="1">
      <c r="A202" s="162"/>
      <c r="B202" s="156"/>
      <c r="C202" s="156">
        <v>4210</v>
      </c>
      <c r="D202" s="144" t="s">
        <v>146</v>
      </c>
      <c r="E202" s="141">
        <v>9700</v>
      </c>
      <c r="F202" s="141">
        <v>9700</v>
      </c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54"/>
    </row>
    <row r="203" spans="1:19" s="1" customFormat="1" ht="18" customHeight="1">
      <c r="A203" s="162"/>
      <c r="B203" s="156"/>
      <c r="C203" s="156">
        <v>4220</v>
      </c>
      <c r="D203" s="144" t="s">
        <v>224</v>
      </c>
      <c r="E203" s="141">
        <v>30400</v>
      </c>
      <c r="F203" s="141">
        <v>30400</v>
      </c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54"/>
    </row>
    <row r="204" spans="1:19" s="1" customFormat="1" ht="25.5">
      <c r="A204" s="162"/>
      <c r="B204" s="156"/>
      <c r="C204" s="156">
        <v>4240</v>
      </c>
      <c r="D204" s="144" t="s">
        <v>225</v>
      </c>
      <c r="E204" s="141">
        <v>500</v>
      </c>
      <c r="F204" s="141">
        <v>500</v>
      </c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54"/>
    </row>
    <row r="205" spans="1:19" s="1" customFormat="1" ht="17.25" customHeight="1">
      <c r="A205" s="162"/>
      <c r="B205" s="156"/>
      <c r="C205" s="156">
        <v>4260</v>
      </c>
      <c r="D205" s="144" t="s">
        <v>161</v>
      </c>
      <c r="E205" s="141">
        <v>7000</v>
      </c>
      <c r="F205" s="141">
        <v>7000</v>
      </c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54"/>
    </row>
    <row r="206" spans="1:19" s="1" customFormat="1" ht="16.5" customHeight="1">
      <c r="A206" s="162"/>
      <c r="B206" s="156"/>
      <c r="C206" s="156">
        <v>4280</v>
      </c>
      <c r="D206" s="144" t="s">
        <v>157</v>
      </c>
      <c r="E206" s="141">
        <v>200</v>
      </c>
      <c r="F206" s="141">
        <v>200</v>
      </c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54"/>
    </row>
    <row r="207" spans="1:19" s="1" customFormat="1" ht="15" customHeight="1">
      <c r="A207" s="162"/>
      <c r="B207" s="156"/>
      <c r="C207" s="156">
        <v>4300</v>
      </c>
      <c r="D207" s="144" t="s">
        <v>147</v>
      </c>
      <c r="E207" s="141">
        <v>7500</v>
      </c>
      <c r="F207" s="141">
        <v>7500</v>
      </c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54"/>
    </row>
    <row r="208" spans="1:19" s="1" customFormat="1" ht="25.5">
      <c r="A208" s="162"/>
      <c r="B208" s="156"/>
      <c r="C208" s="156">
        <v>4350</v>
      </c>
      <c r="D208" s="144" t="s">
        <v>226</v>
      </c>
      <c r="E208" s="141">
        <v>800</v>
      </c>
      <c r="F208" s="141">
        <v>800</v>
      </c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54"/>
    </row>
    <row r="209" spans="1:19" s="1" customFormat="1" ht="25.5">
      <c r="A209" s="162"/>
      <c r="B209" s="156"/>
      <c r="C209" s="156">
        <v>4370</v>
      </c>
      <c r="D209" s="144" t="s">
        <v>181</v>
      </c>
      <c r="E209" s="141">
        <v>800</v>
      </c>
      <c r="F209" s="141">
        <v>800</v>
      </c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54"/>
    </row>
    <row r="210" spans="1:19" s="1" customFormat="1" ht="18" customHeight="1">
      <c r="A210" s="162"/>
      <c r="B210" s="156"/>
      <c r="C210" s="156">
        <v>4410</v>
      </c>
      <c r="D210" s="144" t="s">
        <v>169</v>
      </c>
      <c r="E210" s="141">
        <v>800</v>
      </c>
      <c r="F210" s="141">
        <v>800</v>
      </c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54"/>
    </row>
    <row r="211" spans="1:19" s="1" customFormat="1" ht="17.25" customHeight="1">
      <c r="A211" s="162"/>
      <c r="B211" s="156"/>
      <c r="C211" s="156">
        <v>4430</v>
      </c>
      <c r="D211" s="144" t="s">
        <v>148</v>
      </c>
      <c r="E211" s="141">
        <v>500</v>
      </c>
      <c r="F211" s="141">
        <v>500</v>
      </c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54"/>
    </row>
    <row r="212" spans="1:19" s="1" customFormat="1" ht="25.5">
      <c r="A212" s="162"/>
      <c r="B212" s="156"/>
      <c r="C212" s="156">
        <v>4440</v>
      </c>
      <c r="D212" s="144" t="s">
        <v>227</v>
      </c>
      <c r="E212" s="141">
        <v>9970</v>
      </c>
      <c r="F212" s="141">
        <v>9970</v>
      </c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54"/>
    </row>
    <row r="213" spans="1:19" s="1" customFormat="1" ht="38.25">
      <c r="A213" s="162"/>
      <c r="B213" s="156"/>
      <c r="C213" s="156">
        <v>4700</v>
      </c>
      <c r="D213" s="144" t="s">
        <v>171</v>
      </c>
      <c r="E213" s="141">
        <v>1200</v>
      </c>
      <c r="F213" s="141">
        <v>1200</v>
      </c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54"/>
    </row>
    <row r="214" spans="1:19" s="1" customFormat="1" ht="51">
      <c r="A214" s="162"/>
      <c r="B214" s="156"/>
      <c r="C214" s="156">
        <v>4740</v>
      </c>
      <c r="D214" s="144" t="s">
        <v>172</v>
      </c>
      <c r="E214" s="141"/>
      <c r="F214" s="141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54"/>
    </row>
    <row r="215" spans="1:19" s="1" customFormat="1" ht="28.5" customHeight="1">
      <c r="A215" s="162"/>
      <c r="B215" s="156"/>
      <c r="C215" s="156">
        <v>4750</v>
      </c>
      <c r="D215" s="144" t="s">
        <v>150</v>
      </c>
      <c r="E215" s="141"/>
      <c r="F215" s="141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54"/>
    </row>
    <row r="216" spans="1:19" s="1" customFormat="1" ht="51.75" customHeight="1">
      <c r="A216" s="162"/>
      <c r="B216" s="156"/>
      <c r="C216" s="156" t="s">
        <v>483</v>
      </c>
      <c r="D216" s="144" t="s">
        <v>230</v>
      </c>
      <c r="E216" s="141">
        <v>25600</v>
      </c>
      <c r="F216" s="141">
        <v>25600</v>
      </c>
      <c r="G216" s="223"/>
      <c r="H216" s="223"/>
      <c r="I216" s="141">
        <v>25600</v>
      </c>
      <c r="J216" s="223"/>
      <c r="K216" s="223"/>
      <c r="L216" s="223"/>
      <c r="M216" s="223"/>
      <c r="N216" s="223"/>
      <c r="O216" s="223"/>
      <c r="P216" s="223"/>
      <c r="Q216" s="223"/>
      <c r="R216" s="223"/>
      <c r="S216" s="54"/>
    </row>
    <row r="217" spans="1:19" s="1" customFormat="1" ht="17.25" customHeight="1">
      <c r="A217" s="137"/>
      <c r="B217" s="138">
        <v>80105</v>
      </c>
      <c r="C217" s="138" t="s">
        <v>228</v>
      </c>
      <c r="D217" s="139" t="s">
        <v>229</v>
      </c>
      <c r="E217" s="142">
        <f>E218+E219</f>
        <v>108000</v>
      </c>
      <c r="F217" s="142">
        <f>F218+F219</f>
        <v>108000</v>
      </c>
      <c r="G217" s="142"/>
      <c r="H217" s="142"/>
      <c r="I217" s="142">
        <v>80000</v>
      </c>
      <c r="J217" s="224"/>
      <c r="K217" s="223"/>
      <c r="L217" s="223"/>
      <c r="M217" s="223"/>
      <c r="N217" s="223"/>
      <c r="O217" s="223"/>
      <c r="P217" s="223"/>
      <c r="Q217" s="223"/>
      <c r="R217" s="223"/>
      <c r="S217" s="54"/>
    </row>
    <row r="218" spans="1:19" s="1" customFormat="1" ht="54" customHeight="1">
      <c r="A218" s="162"/>
      <c r="B218" s="156"/>
      <c r="C218" s="156">
        <v>2310</v>
      </c>
      <c r="D218" s="144" t="s">
        <v>230</v>
      </c>
      <c r="E218" s="141">
        <v>80000</v>
      </c>
      <c r="F218" s="141">
        <v>80000</v>
      </c>
      <c r="G218" s="141"/>
      <c r="H218" s="141"/>
      <c r="I218" s="141">
        <v>80000</v>
      </c>
      <c r="J218" s="223"/>
      <c r="K218" s="223"/>
      <c r="L218" s="223"/>
      <c r="M218" s="223"/>
      <c r="N218" s="223"/>
      <c r="O218" s="223"/>
      <c r="P218" s="223"/>
      <c r="Q218" s="223"/>
      <c r="R218" s="223"/>
      <c r="S218" s="54"/>
    </row>
    <row r="219" spans="1:19" s="1" customFormat="1" ht="20.25" customHeight="1">
      <c r="A219" s="162"/>
      <c r="B219" s="156"/>
      <c r="C219" s="156">
        <v>4300</v>
      </c>
      <c r="D219" s="144" t="s">
        <v>147</v>
      </c>
      <c r="E219" s="141">
        <v>28000</v>
      </c>
      <c r="F219" s="141">
        <v>28000</v>
      </c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54"/>
    </row>
    <row r="220" spans="1:19" s="1" customFormat="1" ht="16.5" customHeight="1">
      <c r="A220" s="153"/>
      <c r="B220" s="138">
        <v>80110</v>
      </c>
      <c r="C220" s="138"/>
      <c r="D220" s="139" t="s">
        <v>231</v>
      </c>
      <c r="E220" s="142">
        <f>SUM(E221:E239)</f>
        <v>1226257</v>
      </c>
      <c r="F220" s="142">
        <f>SUM(F221:F239)</f>
        <v>1226257</v>
      </c>
      <c r="G220" s="142">
        <f>SUM(G221:G225)</f>
        <v>1030653</v>
      </c>
      <c r="H220" s="142"/>
      <c r="I220" s="142"/>
      <c r="J220" s="142">
        <v>43082</v>
      </c>
      <c r="K220" s="224"/>
      <c r="L220" s="224"/>
      <c r="M220" s="224"/>
      <c r="N220" s="223"/>
      <c r="O220" s="223"/>
      <c r="P220" s="223"/>
      <c r="Q220" s="223"/>
      <c r="R220" s="223"/>
      <c r="S220" s="54"/>
    </row>
    <row r="221" spans="1:19" s="1" customFormat="1" ht="25.5">
      <c r="A221" s="162"/>
      <c r="B221" s="156"/>
      <c r="C221" s="156">
        <v>3020</v>
      </c>
      <c r="D221" s="144" t="s">
        <v>221</v>
      </c>
      <c r="E221" s="141">
        <v>43082</v>
      </c>
      <c r="F221" s="141">
        <v>43082</v>
      </c>
      <c r="G221" s="141"/>
      <c r="H221" s="141"/>
      <c r="I221" s="141"/>
      <c r="J221" s="141">
        <v>43082</v>
      </c>
      <c r="K221" s="223"/>
      <c r="L221" s="223"/>
      <c r="M221" s="223"/>
      <c r="N221" s="223"/>
      <c r="O221" s="223"/>
      <c r="P221" s="223"/>
      <c r="Q221" s="223"/>
      <c r="R221" s="223"/>
      <c r="S221" s="54"/>
    </row>
    <row r="222" spans="1:19" s="1" customFormat="1" ht="25.5">
      <c r="A222" s="162"/>
      <c r="B222" s="156"/>
      <c r="C222" s="156">
        <v>4010</v>
      </c>
      <c r="D222" s="144" t="s">
        <v>166</v>
      </c>
      <c r="E222" s="141">
        <v>804670</v>
      </c>
      <c r="F222" s="141">
        <v>804670</v>
      </c>
      <c r="G222" s="141">
        <v>804670</v>
      </c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54"/>
    </row>
    <row r="223" spans="1:19" s="1" customFormat="1" ht="25.5">
      <c r="A223" s="162"/>
      <c r="B223" s="156"/>
      <c r="C223" s="156">
        <v>4040</v>
      </c>
      <c r="D223" s="144" t="s">
        <v>153</v>
      </c>
      <c r="E223" s="141">
        <v>65676</v>
      </c>
      <c r="F223" s="141">
        <v>65676</v>
      </c>
      <c r="G223" s="141">
        <v>65676</v>
      </c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54"/>
    </row>
    <row r="224" spans="1:19" s="1" customFormat="1" ht="25.5">
      <c r="A224" s="162"/>
      <c r="B224" s="156"/>
      <c r="C224" s="156">
        <v>4110</v>
      </c>
      <c r="D224" s="144" t="s">
        <v>154</v>
      </c>
      <c r="E224" s="141">
        <v>137928</v>
      </c>
      <c r="F224" s="141">
        <v>137928</v>
      </c>
      <c r="G224" s="141">
        <v>137928</v>
      </c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54"/>
    </row>
    <row r="225" spans="1:19" s="1" customFormat="1" ht="15.75" customHeight="1">
      <c r="A225" s="162"/>
      <c r="B225" s="156"/>
      <c r="C225" s="156">
        <v>4120</v>
      </c>
      <c r="D225" s="144" t="s">
        <v>155</v>
      </c>
      <c r="E225" s="141">
        <v>22379</v>
      </c>
      <c r="F225" s="141">
        <v>22379</v>
      </c>
      <c r="G225" s="141">
        <v>22379</v>
      </c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54"/>
    </row>
    <row r="226" spans="1:19" s="1" customFormat="1" ht="26.25" customHeight="1">
      <c r="A226" s="162"/>
      <c r="B226" s="156"/>
      <c r="C226" s="156">
        <v>4210</v>
      </c>
      <c r="D226" s="144" t="s">
        <v>146</v>
      </c>
      <c r="E226" s="141">
        <v>56800</v>
      </c>
      <c r="F226" s="141">
        <v>56800</v>
      </c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54"/>
    </row>
    <row r="227" spans="1:19" s="1" customFormat="1" ht="25.5">
      <c r="A227" s="162"/>
      <c r="B227" s="156"/>
      <c r="C227" s="156">
        <v>4240</v>
      </c>
      <c r="D227" s="144" t="s">
        <v>217</v>
      </c>
      <c r="E227" s="141">
        <v>9000</v>
      </c>
      <c r="F227" s="141">
        <v>9000</v>
      </c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54"/>
    </row>
    <row r="228" spans="1:19" s="1" customFormat="1" ht="16.5" customHeight="1">
      <c r="A228" s="162"/>
      <c r="B228" s="156"/>
      <c r="C228" s="156">
        <v>4260</v>
      </c>
      <c r="D228" s="144" t="s">
        <v>161</v>
      </c>
      <c r="E228" s="141">
        <v>18000</v>
      </c>
      <c r="F228" s="141">
        <v>18000</v>
      </c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54"/>
    </row>
    <row r="229" spans="1:19" s="1" customFormat="1" ht="16.5" customHeight="1">
      <c r="A229" s="162"/>
      <c r="B229" s="156"/>
      <c r="C229" s="156" t="s">
        <v>406</v>
      </c>
      <c r="D229" s="144" t="s">
        <v>156</v>
      </c>
      <c r="E229" s="141">
        <v>7000</v>
      </c>
      <c r="F229" s="141">
        <v>7000</v>
      </c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54"/>
    </row>
    <row r="230" spans="1:19" s="1" customFormat="1" ht="17.25" customHeight="1">
      <c r="A230" s="162"/>
      <c r="B230" s="156"/>
      <c r="C230" s="156">
        <v>4280</v>
      </c>
      <c r="D230" s="144" t="s">
        <v>157</v>
      </c>
      <c r="E230" s="141">
        <v>1500</v>
      </c>
      <c r="F230" s="141">
        <v>1500</v>
      </c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54"/>
    </row>
    <row r="231" spans="1:19" s="1" customFormat="1" ht="17.25" customHeight="1">
      <c r="A231" s="162"/>
      <c r="B231" s="156"/>
      <c r="C231" s="156">
        <v>4300</v>
      </c>
      <c r="D231" s="144" t="s">
        <v>147</v>
      </c>
      <c r="E231" s="141">
        <v>9376</v>
      </c>
      <c r="F231" s="141">
        <v>9376</v>
      </c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54"/>
    </row>
    <row r="232" spans="1:19" s="1" customFormat="1" ht="25.5">
      <c r="A232" s="162"/>
      <c r="B232" s="156"/>
      <c r="C232" s="156">
        <v>4350</v>
      </c>
      <c r="D232" s="144" t="s">
        <v>232</v>
      </c>
      <c r="E232" s="141">
        <v>400</v>
      </c>
      <c r="F232" s="141">
        <v>400</v>
      </c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54"/>
    </row>
    <row r="233" spans="1:19" s="1" customFormat="1" ht="25.5">
      <c r="A233" s="162"/>
      <c r="B233" s="156"/>
      <c r="C233" s="156">
        <v>4370</v>
      </c>
      <c r="D233" s="144" t="s">
        <v>181</v>
      </c>
      <c r="E233" s="141">
        <v>2800</v>
      </c>
      <c r="F233" s="141">
        <v>2800</v>
      </c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54"/>
    </row>
    <row r="234" spans="1:19" s="1" customFormat="1" ht="16.5" customHeight="1">
      <c r="A234" s="162"/>
      <c r="B234" s="156"/>
      <c r="C234" s="156">
        <v>4410</v>
      </c>
      <c r="D234" s="144" t="s">
        <v>169</v>
      </c>
      <c r="E234" s="141">
        <v>2300</v>
      </c>
      <c r="F234" s="141">
        <v>2300</v>
      </c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54"/>
    </row>
    <row r="235" spans="1:19" s="1" customFormat="1" ht="18" customHeight="1">
      <c r="A235" s="162"/>
      <c r="B235" s="156"/>
      <c r="C235" s="156">
        <v>4430</v>
      </c>
      <c r="D235" s="144" t="s">
        <v>148</v>
      </c>
      <c r="E235" s="141">
        <v>3500</v>
      </c>
      <c r="F235" s="141">
        <v>3500</v>
      </c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54"/>
    </row>
    <row r="236" spans="1:19" s="1" customFormat="1" ht="18" customHeight="1">
      <c r="A236" s="162"/>
      <c r="B236" s="156"/>
      <c r="C236" s="156">
        <v>4440</v>
      </c>
      <c r="D236" s="144" t="s">
        <v>227</v>
      </c>
      <c r="E236" s="141">
        <v>40646</v>
      </c>
      <c r="F236" s="141">
        <v>40646</v>
      </c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54"/>
    </row>
    <row r="237" spans="1:19" s="1" customFormat="1" ht="38.25">
      <c r="A237" s="162"/>
      <c r="B237" s="156"/>
      <c r="C237" s="156">
        <v>4700</v>
      </c>
      <c r="D237" s="144" t="s">
        <v>171</v>
      </c>
      <c r="E237" s="141">
        <v>1200</v>
      </c>
      <c r="F237" s="141">
        <v>1200</v>
      </c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54"/>
    </row>
    <row r="238" spans="1:19" s="1" customFormat="1" ht="51">
      <c r="A238" s="162"/>
      <c r="B238" s="156"/>
      <c r="C238" s="156">
        <v>4740</v>
      </c>
      <c r="D238" s="144" t="s">
        <v>172</v>
      </c>
      <c r="E238" s="141"/>
      <c r="F238" s="141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54"/>
    </row>
    <row r="239" spans="1:19" s="1" customFormat="1" ht="38.25">
      <c r="A239" s="162"/>
      <c r="B239" s="156"/>
      <c r="C239" s="156">
        <v>4750</v>
      </c>
      <c r="D239" s="144" t="s">
        <v>150</v>
      </c>
      <c r="E239" s="141"/>
      <c r="F239" s="141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54"/>
    </row>
    <row r="240" spans="1:19" s="1" customFormat="1" ht="27.75" customHeight="1">
      <c r="A240" s="137"/>
      <c r="B240" s="138">
        <v>80113</v>
      </c>
      <c r="C240" s="169"/>
      <c r="D240" s="139" t="s">
        <v>100</v>
      </c>
      <c r="E240" s="142">
        <f>SUM(E241:E248)</f>
        <v>210066</v>
      </c>
      <c r="F240" s="142">
        <f>SUM(F241:F248)</f>
        <v>210066</v>
      </c>
      <c r="G240" s="142">
        <f>SUM(G241:G244)</f>
        <v>69066</v>
      </c>
      <c r="H240" s="224"/>
      <c r="I240" s="224"/>
      <c r="J240" s="224"/>
      <c r="K240" s="224"/>
      <c r="L240" s="224"/>
      <c r="M240" s="224"/>
      <c r="N240" s="223"/>
      <c r="O240" s="223"/>
      <c r="P240" s="223"/>
      <c r="Q240" s="223"/>
      <c r="R240" s="223"/>
      <c r="S240" s="54"/>
    </row>
    <row r="241" spans="1:19" s="1" customFormat="1" ht="25.5">
      <c r="A241" s="162"/>
      <c r="B241" s="156"/>
      <c r="C241" s="156">
        <v>4010</v>
      </c>
      <c r="D241" s="144" t="s">
        <v>233</v>
      </c>
      <c r="E241" s="141">
        <v>54950</v>
      </c>
      <c r="F241" s="141">
        <v>54950</v>
      </c>
      <c r="G241" s="141">
        <v>54950</v>
      </c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54"/>
    </row>
    <row r="242" spans="1:19" s="1" customFormat="1" ht="25.5">
      <c r="A242" s="162"/>
      <c r="B242" s="156"/>
      <c r="C242" s="156">
        <v>4040</v>
      </c>
      <c r="D242" s="144" t="s">
        <v>153</v>
      </c>
      <c r="E242" s="141">
        <v>4186</v>
      </c>
      <c r="F242" s="141">
        <v>4186</v>
      </c>
      <c r="G242" s="141">
        <v>4186</v>
      </c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54"/>
    </row>
    <row r="243" spans="1:19" s="1" customFormat="1" ht="25.5">
      <c r="A243" s="162"/>
      <c r="B243" s="156"/>
      <c r="C243" s="156">
        <v>4110</v>
      </c>
      <c r="D243" s="144" t="s">
        <v>216</v>
      </c>
      <c r="E243" s="141">
        <v>8540</v>
      </c>
      <c r="F243" s="141">
        <v>8540</v>
      </c>
      <c r="G243" s="141">
        <v>8540</v>
      </c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54"/>
    </row>
    <row r="244" spans="1:19" s="1" customFormat="1" ht="16.5" customHeight="1">
      <c r="A244" s="162"/>
      <c r="B244" s="156"/>
      <c r="C244" s="156">
        <v>4120</v>
      </c>
      <c r="D244" s="144" t="s">
        <v>155</v>
      </c>
      <c r="E244" s="141">
        <v>1390</v>
      </c>
      <c r="F244" s="141">
        <v>1390</v>
      </c>
      <c r="G244" s="141">
        <v>1390</v>
      </c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54"/>
    </row>
    <row r="245" spans="1:19" s="1" customFormat="1" ht="25.5">
      <c r="A245" s="162"/>
      <c r="B245" s="156"/>
      <c r="C245" s="156">
        <v>4210</v>
      </c>
      <c r="D245" s="144" t="s">
        <v>146</v>
      </c>
      <c r="E245" s="141">
        <v>29000</v>
      </c>
      <c r="F245" s="141">
        <v>29000</v>
      </c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54"/>
    </row>
    <row r="246" spans="1:19" s="1" customFormat="1" ht="17.25" customHeight="1">
      <c r="A246" s="162"/>
      <c r="B246" s="156"/>
      <c r="C246" s="156">
        <v>4300</v>
      </c>
      <c r="D246" s="144" t="s">
        <v>147</v>
      </c>
      <c r="E246" s="141">
        <v>105000</v>
      </c>
      <c r="F246" s="141">
        <v>105000</v>
      </c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54"/>
    </row>
    <row r="247" spans="1:19" s="1" customFormat="1" ht="16.5" customHeight="1">
      <c r="A247" s="162"/>
      <c r="B247" s="156"/>
      <c r="C247" s="156">
        <v>4430</v>
      </c>
      <c r="D247" s="144" t="s">
        <v>148</v>
      </c>
      <c r="E247" s="141">
        <v>4800</v>
      </c>
      <c r="F247" s="141">
        <v>4800</v>
      </c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54"/>
    </row>
    <row r="248" spans="1:19" s="1" customFormat="1" ht="17.25" customHeight="1">
      <c r="A248" s="162"/>
      <c r="B248" s="156"/>
      <c r="C248" s="156">
        <v>4440</v>
      </c>
      <c r="D248" s="144" t="s">
        <v>227</v>
      </c>
      <c r="E248" s="141">
        <v>2200</v>
      </c>
      <c r="F248" s="141">
        <v>2200</v>
      </c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54"/>
    </row>
    <row r="249" spans="1:19" s="1" customFormat="1" ht="25.5">
      <c r="A249" s="153"/>
      <c r="B249" s="138">
        <v>80146</v>
      </c>
      <c r="C249" s="138"/>
      <c r="D249" s="139" t="s">
        <v>234</v>
      </c>
      <c r="E249" s="142">
        <f>SUM(E250:E253)</f>
        <v>14586</v>
      </c>
      <c r="F249" s="142">
        <f>SUM(F250:F253)</f>
        <v>14586</v>
      </c>
      <c r="G249" s="224"/>
      <c r="H249" s="224"/>
      <c r="I249" s="224"/>
      <c r="J249" s="224"/>
      <c r="K249" s="224"/>
      <c r="L249" s="224"/>
      <c r="M249" s="223"/>
      <c r="N249" s="223"/>
      <c r="O249" s="223"/>
      <c r="P249" s="223"/>
      <c r="Q249" s="223"/>
      <c r="R249" s="223"/>
      <c r="S249" s="54"/>
    </row>
    <row r="250" spans="1:19" s="1" customFormat="1" ht="25.5">
      <c r="A250" s="162"/>
      <c r="B250" s="156"/>
      <c r="C250" s="156">
        <v>4210</v>
      </c>
      <c r="D250" s="144" t="s">
        <v>146</v>
      </c>
      <c r="E250" s="141">
        <v>3500</v>
      </c>
      <c r="F250" s="141">
        <v>3500</v>
      </c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54"/>
    </row>
    <row r="251" spans="1:19" s="1" customFormat="1" ht="12.75">
      <c r="A251" s="162"/>
      <c r="B251" s="156"/>
      <c r="C251" s="156" t="s">
        <v>187</v>
      </c>
      <c r="D251" s="144" t="s">
        <v>147</v>
      </c>
      <c r="E251" s="141">
        <v>6086</v>
      </c>
      <c r="F251" s="141">
        <v>6086</v>
      </c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54"/>
    </row>
    <row r="252" spans="1:19" s="1" customFormat="1" ht="16.5" customHeight="1">
      <c r="A252" s="162"/>
      <c r="B252" s="156"/>
      <c r="C252" s="156">
        <v>4410</v>
      </c>
      <c r="D252" s="144" t="s">
        <v>169</v>
      </c>
      <c r="E252" s="141">
        <v>1600</v>
      </c>
      <c r="F252" s="141">
        <v>1600</v>
      </c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54"/>
    </row>
    <row r="253" spans="1:19" s="1" customFormat="1" ht="38.25">
      <c r="A253" s="162"/>
      <c r="B253" s="156"/>
      <c r="C253" s="156">
        <v>4700</v>
      </c>
      <c r="D253" s="144" t="s">
        <v>171</v>
      </c>
      <c r="E253" s="141">
        <v>3400</v>
      </c>
      <c r="F253" s="141">
        <v>3400</v>
      </c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54"/>
    </row>
    <row r="254" spans="1:19" s="1" customFormat="1" ht="17.25" customHeight="1">
      <c r="A254" s="137"/>
      <c r="B254" s="138">
        <v>80148</v>
      </c>
      <c r="C254" s="138"/>
      <c r="D254" s="139" t="s">
        <v>235</v>
      </c>
      <c r="E254" s="142">
        <f>SUM(E255:E259)</f>
        <v>51355</v>
      </c>
      <c r="F254" s="142">
        <f>SUM(F255:F259)</f>
        <v>51355</v>
      </c>
      <c r="G254" s="142">
        <f>SUM(G255:G258)</f>
        <v>49195</v>
      </c>
      <c r="H254" s="224"/>
      <c r="I254" s="224"/>
      <c r="J254" s="224"/>
      <c r="K254" s="224"/>
      <c r="L254" s="224"/>
      <c r="M254" s="224"/>
      <c r="N254" s="224"/>
      <c r="O254" s="223"/>
      <c r="P254" s="223"/>
      <c r="Q254" s="223"/>
      <c r="R254" s="223"/>
      <c r="S254" s="54"/>
    </row>
    <row r="255" spans="1:19" s="1" customFormat="1" ht="28.5" customHeight="1">
      <c r="A255" s="162"/>
      <c r="B255" s="156"/>
      <c r="C255" s="156">
        <v>4010</v>
      </c>
      <c r="D255" s="144" t="s">
        <v>233</v>
      </c>
      <c r="E255" s="141">
        <v>39397</v>
      </c>
      <c r="F255" s="141">
        <v>39397</v>
      </c>
      <c r="G255" s="141">
        <v>39397</v>
      </c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54"/>
    </row>
    <row r="256" spans="1:19" s="1" customFormat="1" ht="25.5">
      <c r="A256" s="162"/>
      <c r="B256" s="156"/>
      <c r="C256" s="156">
        <v>4040</v>
      </c>
      <c r="D256" s="144" t="s">
        <v>153</v>
      </c>
      <c r="E256" s="141">
        <v>2390</v>
      </c>
      <c r="F256" s="141">
        <v>2390</v>
      </c>
      <c r="G256" s="141">
        <v>2390</v>
      </c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54"/>
    </row>
    <row r="257" spans="1:19" s="1" customFormat="1" ht="25.5">
      <c r="A257" s="162"/>
      <c r="B257" s="156"/>
      <c r="C257" s="156">
        <v>4110</v>
      </c>
      <c r="D257" s="144" t="s">
        <v>216</v>
      </c>
      <c r="E257" s="141">
        <v>6385</v>
      </c>
      <c r="F257" s="141">
        <v>6385</v>
      </c>
      <c r="G257" s="141">
        <v>6385</v>
      </c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54"/>
    </row>
    <row r="258" spans="1:19" s="1" customFormat="1" ht="20.25" customHeight="1">
      <c r="A258" s="162"/>
      <c r="B258" s="156"/>
      <c r="C258" s="156">
        <v>4120</v>
      </c>
      <c r="D258" s="144" t="s">
        <v>155</v>
      </c>
      <c r="E258" s="141">
        <v>1023</v>
      </c>
      <c r="F258" s="141">
        <v>1023</v>
      </c>
      <c r="G258" s="141">
        <v>1023</v>
      </c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54"/>
    </row>
    <row r="259" spans="1:19" s="1" customFormat="1" ht="25.5">
      <c r="A259" s="162"/>
      <c r="B259" s="156"/>
      <c r="C259" s="156">
        <v>4440</v>
      </c>
      <c r="D259" s="144" t="s">
        <v>227</v>
      </c>
      <c r="E259" s="141">
        <v>2160</v>
      </c>
      <c r="F259" s="141">
        <v>2160</v>
      </c>
      <c r="G259" s="141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54"/>
    </row>
    <row r="260" spans="1:19" s="1" customFormat="1" ht="18" customHeight="1">
      <c r="A260" s="137"/>
      <c r="B260" s="138">
        <v>80195</v>
      </c>
      <c r="C260" s="138"/>
      <c r="D260" s="139" t="s">
        <v>17</v>
      </c>
      <c r="E260" s="142">
        <f>E262</f>
        <v>26634</v>
      </c>
      <c r="F260" s="142">
        <f>F262</f>
        <v>26634</v>
      </c>
      <c r="G260" s="224"/>
      <c r="H260" s="224"/>
      <c r="I260" s="224"/>
      <c r="J260" s="224"/>
      <c r="K260" s="224"/>
      <c r="L260" s="224"/>
      <c r="M260" s="223"/>
      <c r="N260" s="223"/>
      <c r="O260" s="223"/>
      <c r="P260" s="223"/>
      <c r="Q260" s="223"/>
      <c r="R260" s="223"/>
      <c r="S260" s="54"/>
    </row>
    <row r="261" spans="1:19" s="1" customFormat="1" ht="17.25" customHeight="1">
      <c r="A261" s="162"/>
      <c r="B261" s="156"/>
      <c r="C261" s="156">
        <v>4300</v>
      </c>
      <c r="D261" s="144" t="s">
        <v>147</v>
      </c>
      <c r="E261" s="141"/>
      <c r="F261" s="141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54"/>
    </row>
    <row r="262" spans="1:19" s="1" customFormat="1" ht="25.5">
      <c r="A262" s="162"/>
      <c r="B262" s="156"/>
      <c r="C262" s="156">
        <v>4440</v>
      </c>
      <c r="D262" s="144" t="s">
        <v>236</v>
      </c>
      <c r="E262" s="141">
        <v>26634</v>
      </c>
      <c r="F262" s="141">
        <v>26634</v>
      </c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54"/>
    </row>
    <row r="263" spans="1:19" s="1" customFormat="1" ht="17.25" customHeight="1">
      <c r="A263" s="153">
        <v>851</v>
      </c>
      <c r="B263" s="152"/>
      <c r="C263" s="152"/>
      <c r="D263" s="163" t="s">
        <v>237</v>
      </c>
      <c r="E263" s="143">
        <f>E264+E267</f>
        <v>48000</v>
      </c>
      <c r="F263" s="143">
        <f>F264+F267</f>
        <v>48000</v>
      </c>
      <c r="G263" s="143">
        <v>8000</v>
      </c>
      <c r="H263" s="222"/>
      <c r="I263" s="222"/>
      <c r="J263" s="222"/>
      <c r="K263" s="222"/>
      <c r="L263" s="222"/>
      <c r="M263" s="222"/>
      <c r="N263" s="223"/>
      <c r="O263" s="223"/>
      <c r="P263" s="223"/>
      <c r="Q263" s="223"/>
      <c r="R263" s="223"/>
      <c r="S263" s="54"/>
    </row>
    <row r="264" spans="1:19" s="1" customFormat="1" ht="16.5" customHeight="1">
      <c r="A264" s="153"/>
      <c r="B264" s="138">
        <v>85153</v>
      </c>
      <c r="C264" s="138"/>
      <c r="D264" s="139" t="s">
        <v>238</v>
      </c>
      <c r="E264" s="142">
        <f>E265+E266</f>
        <v>2000</v>
      </c>
      <c r="F264" s="142">
        <f>F265+F266</f>
        <v>2000</v>
      </c>
      <c r="G264" s="224"/>
      <c r="H264" s="224"/>
      <c r="I264" s="224"/>
      <c r="J264" s="224"/>
      <c r="K264" s="224"/>
      <c r="L264" s="224"/>
      <c r="M264" s="224"/>
      <c r="N264" s="223"/>
      <c r="O264" s="223"/>
      <c r="P264" s="223"/>
      <c r="Q264" s="223"/>
      <c r="R264" s="223"/>
      <c r="S264" s="54"/>
    </row>
    <row r="265" spans="1:19" s="1" customFormat="1" ht="25.5">
      <c r="A265" s="162"/>
      <c r="B265" s="156"/>
      <c r="C265" s="156">
        <v>4210</v>
      </c>
      <c r="D265" s="144" t="s">
        <v>146</v>
      </c>
      <c r="E265" s="141">
        <v>1000</v>
      </c>
      <c r="F265" s="141">
        <v>1000</v>
      </c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54"/>
    </row>
    <row r="266" spans="1:19" s="1" customFormat="1" ht="18" customHeight="1">
      <c r="A266" s="162"/>
      <c r="B266" s="156"/>
      <c r="C266" s="156">
        <v>4300</v>
      </c>
      <c r="D266" s="144" t="s">
        <v>147</v>
      </c>
      <c r="E266" s="141">
        <v>1000</v>
      </c>
      <c r="F266" s="141">
        <v>1000</v>
      </c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54"/>
    </row>
    <row r="267" spans="1:19" s="1" customFormat="1" ht="25.5">
      <c r="A267" s="137"/>
      <c r="B267" s="138">
        <v>85154</v>
      </c>
      <c r="C267" s="138"/>
      <c r="D267" s="139" t="s">
        <v>239</v>
      </c>
      <c r="E267" s="142">
        <f>SUM(E268:E274)</f>
        <v>46000</v>
      </c>
      <c r="F267" s="142">
        <f>SUM(F268:F274)</f>
        <v>46000</v>
      </c>
      <c r="G267" s="142">
        <v>8000</v>
      </c>
      <c r="H267" s="224"/>
      <c r="I267" s="224"/>
      <c r="J267" s="224"/>
      <c r="K267" s="224"/>
      <c r="L267" s="224"/>
      <c r="M267" s="224"/>
      <c r="N267" s="223"/>
      <c r="O267" s="223"/>
      <c r="P267" s="223"/>
      <c r="Q267" s="223"/>
      <c r="R267" s="223"/>
      <c r="S267" s="54"/>
    </row>
    <row r="268" spans="1:19" s="1" customFormat="1" ht="25.5">
      <c r="A268" s="162"/>
      <c r="B268" s="156"/>
      <c r="C268" s="156">
        <v>4170</v>
      </c>
      <c r="D268" s="144" t="s">
        <v>240</v>
      </c>
      <c r="E268" s="141">
        <v>8000</v>
      </c>
      <c r="F268" s="141">
        <v>8000</v>
      </c>
      <c r="G268" s="141">
        <v>8000</v>
      </c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54"/>
    </row>
    <row r="269" spans="1:19" s="1" customFormat="1" ht="25.5">
      <c r="A269" s="162"/>
      <c r="B269" s="156"/>
      <c r="C269" s="156">
        <v>4210</v>
      </c>
      <c r="D269" s="144" t="s">
        <v>146</v>
      </c>
      <c r="E269" s="141">
        <v>10900</v>
      </c>
      <c r="F269" s="141">
        <v>10900</v>
      </c>
      <c r="G269" s="141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54"/>
    </row>
    <row r="270" spans="1:19" s="1" customFormat="1" ht="25.5">
      <c r="A270" s="162"/>
      <c r="B270" s="156"/>
      <c r="C270" s="156">
        <v>4240</v>
      </c>
      <c r="D270" s="144" t="s">
        <v>217</v>
      </c>
      <c r="E270" s="141">
        <v>500</v>
      </c>
      <c r="F270" s="141">
        <v>500</v>
      </c>
      <c r="G270" s="141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54"/>
    </row>
    <row r="271" spans="1:19" s="1" customFormat="1" ht="18" customHeight="1">
      <c r="A271" s="162"/>
      <c r="B271" s="156"/>
      <c r="C271" s="156">
        <v>4300</v>
      </c>
      <c r="D271" s="144" t="s">
        <v>147</v>
      </c>
      <c r="E271" s="141">
        <v>24000</v>
      </c>
      <c r="F271" s="141">
        <v>24000</v>
      </c>
      <c r="G271" s="141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54"/>
    </row>
    <row r="272" spans="1:19" s="1" customFormat="1" ht="17.25" customHeight="1">
      <c r="A272" s="162"/>
      <c r="B272" s="156"/>
      <c r="C272" s="156">
        <v>4410</v>
      </c>
      <c r="D272" s="144" t="s">
        <v>241</v>
      </c>
      <c r="E272" s="141">
        <v>800</v>
      </c>
      <c r="F272" s="141">
        <v>800</v>
      </c>
      <c r="G272" s="141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54"/>
    </row>
    <row r="273" spans="1:19" s="1" customFormat="1" ht="18.75" customHeight="1">
      <c r="A273" s="162"/>
      <c r="B273" s="156"/>
      <c r="C273" s="156">
        <v>4430</v>
      </c>
      <c r="D273" s="144" t="s">
        <v>148</v>
      </c>
      <c r="E273" s="141">
        <v>300</v>
      </c>
      <c r="F273" s="141">
        <v>300</v>
      </c>
      <c r="G273" s="141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54"/>
    </row>
    <row r="274" spans="1:19" s="1" customFormat="1" ht="38.25">
      <c r="A274" s="162"/>
      <c r="B274" s="156"/>
      <c r="C274" s="156">
        <v>4700</v>
      </c>
      <c r="D274" s="144" t="s">
        <v>171</v>
      </c>
      <c r="E274" s="141">
        <v>1500</v>
      </c>
      <c r="F274" s="141">
        <v>1500</v>
      </c>
      <c r="G274" s="141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54"/>
    </row>
    <row r="275" spans="1:19" s="1" customFormat="1" ht="18" customHeight="1">
      <c r="A275" s="153">
        <v>852</v>
      </c>
      <c r="B275" s="152"/>
      <c r="C275" s="156"/>
      <c r="D275" s="163" t="s">
        <v>102</v>
      </c>
      <c r="E275" s="143">
        <f>E276+E278+E297+E311+E313+E316+E318+E320+E337+E339</f>
        <v>2028106</v>
      </c>
      <c r="F275" s="143">
        <f>F276+F278+F297+F311+F313+F316+F318+F320+F337+F339</f>
        <v>2028106</v>
      </c>
      <c r="G275" s="143">
        <f>G278+G297+G311+G320</f>
        <v>359366</v>
      </c>
      <c r="H275" s="224"/>
      <c r="I275" s="224"/>
      <c r="J275" s="143">
        <f>J297+J313+J316+J318+J339</f>
        <v>1510413</v>
      </c>
      <c r="K275" s="143">
        <f>K313</f>
        <v>15000</v>
      </c>
      <c r="L275" s="224"/>
      <c r="M275" s="224"/>
      <c r="N275" s="223"/>
      <c r="O275" s="223"/>
      <c r="P275" s="223"/>
      <c r="Q275" s="223"/>
      <c r="R275" s="223"/>
      <c r="S275" s="54"/>
    </row>
    <row r="276" spans="1:19" s="1" customFormat="1" ht="18.75" customHeight="1">
      <c r="A276" s="137"/>
      <c r="B276" s="138">
        <v>85202</v>
      </c>
      <c r="C276" s="138"/>
      <c r="D276" s="139" t="s">
        <v>242</v>
      </c>
      <c r="E276" s="142">
        <v>8000</v>
      </c>
      <c r="F276" s="142">
        <v>8000</v>
      </c>
      <c r="G276" s="224"/>
      <c r="H276" s="224"/>
      <c r="I276" s="224"/>
      <c r="J276" s="224"/>
      <c r="K276" s="224"/>
      <c r="L276" s="224"/>
      <c r="M276" s="224"/>
      <c r="N276" s="223"/>
      <c r="O276" s="223"/>
      <c r="P276" s="223"/>
      <c r="Q276" s="223"/>
      <c r="R276" s="223"/>
      <c r="S276" s="54"/>
    </row>
    <row r="277" spans="1:19" s="1" customFormat="1" ht="25.5">
      <c r="A277" s="162"/>
      <c r="B277" s="156"/>
      <c r="C277" s="156">
        <v>4330</v>
      </c>
      <c r="D277" s="144" t="s">
        <v>243</v>
      </c>
      <c r="E277" s="141">
        <v>8000</v>
      </c>
      <c r="F277" s="141">
        <v>8000</v>
      </c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54"/>
    </row>
    <row r="278" spans="1:19" s="1" customFormat="1" ht="18" customHeight="1">
      <c r="A278" s="137"/>
      <c r="B278" s="138">
        <v>85203</v>
      </c>
      <c r="C278" s="138"/>
      <c r="D278" s="139" t="s">
        <v>103</v>
      </c>
      <c r="E278" s="142">
        <f>SUM(E279:E296)</f>
        <v>75279</v>
      </c>
      <c r="F278" s="142">
        <f>SUM(F279:F296)</f>
        <v>75279</v>
      </c>
      <c r="G278" s="142">
        <f>SUM(G279:G282)</f>
        <v>64379</v>
      </c>
      <c r="H278" s="224"/>
      <c r="I278" s="224"/>
      <c r="J278" s="224"/>
      <c r="K278" s="224"/>
      <c r="L278" s="224"/>
      <c r="M278" s="224"/>
      <c r="N278" s="223"/>
      <c r="O278" s="223"/>
      <c r="P278" s="223"/>
      <c r="Q278" s="223"/>
      <c r="R278" s="223"/>
      <c r="S278" s="54"/>
    </row>
    <row r="279" spans="1:19" s="1" customFormat="1" ht="25.5">
      <c r="A279" s="162"/>
      <c r="B279" s="156"/>
      <c r="C279" s="156">
        <v>4010</v>
      </c>
      <c r="D279" s="144" t="s">
        <v>166</v>
      </c>
      <c r="E279" s="141">
        <v>50791</v>
      </c>
      <c r="F279" s="141">
        <v>50791</v>
      </c>
      <c r="G279" s="141">
        <v>50791</v>
      </c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54"/>
    </row>
    <row r="280" spans="1:19" s="1" customFormat="1" ht="25.5">
      <c r="A280" s="162"/>
      <c r="B280" s="156"/>
      <c r="C280" s="156">
        <v>4040</v>
      </c>
      <c r="D280" s="144" t="s">
        <v>153</v>
      </c>
      <c r="E280" s="141">
        <v>3683</v>
      </c>
      <c r="F280" s="141">
        <v>3683</v>
      </c>
      <c r="G280" s="141">
        <v>3683</v>
      </c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54"/>
    </row>
    <row r="281" spans="1:19" s="1" customFormat="1" ht="29.25" customHeight="1">
      <c r="A281" s="162"/>
      <c r="B281" s="156"/>
      <c r="C281" s="156">
        <v>4110</v>
      </c>
      <c r="D281" s="144" t="s">
        <v>216</v>
      </c>
      <c r="E281" s="141">
        <v>8569</v>
      </c>
      <c r="F281" s="141">
        <v>8569</v>
      </c>
      <c r="G281" s="141">
        <v>8569</v>
      </c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54"/>
    </row>
    <row r="282" spans="1:19" s="1" customFormat="1" ht="21.75" customHeight="1">
      <c r="A282" s="162"/>
      <c r="B282" s="156"/>
      <c r="C282" s="156">
        <v>4120</v>
      </c>
      <c r="D282" s="144" t="s">
        <v>155</v>
      </c>
      <c r="E282" s="141">
        <v>1336</v>
      </c>
      <c r="F282" s="141">
        <v>1336</v>
      </c>
      <c r="G282" s="141">
        <v>1336</v>
      </c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54"/>
    </row>
    <row r="283" spans="1:19" s="1" customFormat="1" ht="25.5">
      <c r="A283" s="162"/>
      <c r="B283" s="156"/>
      <c r="C283" s="156">
        <v>4210</v>
      </c>
      <c r="D283" s="144" t="s">
        <v>146</v>
      </c>
      <c r="E283" s="141">
        <v>3750</v>
      </c>
      <c r="F283" s="141">
        <v>3750</v>
      </c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54"/>
    </row>
    <row r="284" spans="1:19" s="1" customFormat="1" ht="21.75" customHeight="1">
      <c r="A284" s="162"/>
      <c r="B284" s="156"/>
      <c r="C284" s="156" t="s">
        <v>244</v>
      </c>
      <c r="D284" s="144" t="s">
        <v>224</v>
      </c>
      <c r="E284" s="141"/>
      <c r="F284" s="141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54"/>
    </row>
    <row r="285" spans="1:19" s="1" customFormat="1" ht="25.5">
      <c r="A285" s="162"/>
      <c r="B285" s="156"/>
      <c r="C285" s="156" t="s">
        <v>222</v>
      </c>
      <c r="D285" s="144" t="s">
        <v>217</v>
      </c>
      <c r="E285" s="141">
        <v>0</v>
      </c>
      <c r="F285" s="141">
        <v>0</v>
      </c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54"/>
    </row>
    <row r="286" spans="1:19" s="1" customFormat="1" ht="19.5" customHeight="1">
      <c r="A286" s="162"/>
      <c r="B286" s="156"/>
      <c r="C286" s="156">
        <v>4260</v>
      </c>
      <c r="D286" s="144" t="s">
        <v>161</v>
      </c>
      <c r="E286" s="141">
        <v>1000</v>
      </c>
      <c r="F286" s="141">
        <v>1000</v>
      </c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54"/>
    </row>
    <row r="287" spans="1:19" s="1" customFormat="1" ht="15.75" customHeight="1">
      <c r="A287" s="162"/>
      <c r="B287" s="156"/>
      <c r="C287" s="156">
        <v>4280</v>
      </c>
      <c r="D287" s="144" t="s">
        <v>157</v>
      </c>
      <c r="E287" s="141">
        <v>100</v>
      </c>
      <c r="F287" s="141">
        <v>100</v>
      </c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54"/>
    </row>
    <row r="288" spans="1:19" s="1" customFormat="1" ht="15" customHeight="1">
      <c r="A288" s="162"/>
      <c r="B288" s="156"/>
      <c r="C288" s="156">
        <v>4300</v>
      </c>
      <c r="D288" s="144" t="s">
        <v>147</v>
      </c>
      <c r="E288" s="141">
        <v>1000</v>
      </c>
      <c r="F288" s="141">
        <v>1000</v>
      </c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54"/>
    </row>
    <row r="289" spans="1:19" s="1" customFormat="1" ht="25.5">
      <c r="A289" s="162"/>
      <c r="B289" s="156"/>
      <c r="C289" s="156">
        <v>4350</v>
      </c>
      <c r="D289" s="144" t="s">
        <v>232</v>
      </c>
      <c r="E289" s="141">
        <v>350</v>
      </c>
      <c r="F289" s="141">
        <v>350</v>
      </c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54"/>
    </row>
    <row r="290" spans="1:19" s="1" customFormat="1" ht="25.5">
      <c r="A290" s="162"/>
      <c r="B290" s="156"/>
      <c r="C290" s="156" t="s">
        <v>245</v>
      </c>
      <c r="D290" s="144" t="s">
        <v>180</v>
      </c>
      <c r="E290" s="141">
        <v>700</v>
      </c>
      <c r="F290" s="141">
        <v>700</v>
      </c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54"/>
    </row>
    <row r="291" spans="1:19" s="1" customFormat="1" ht="21.75" customHeight="1">
      <c r="A291" s="162"/>
      <c r="B291" s="156"/>
      <c r="C291" s="156">
        <v>4410</v>
      </c>
      <c r="D291" s="144" t="s">
        <v>169</v>
      </c>
      <c r="E291" s="141">
        <v>1300</v>
      </c>
      <c r="F291" s="141">
        <v>1300</v>
      </c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54"/>
    </row>
    <row r="292" spans="1:19" s="1" customFormat="1" ht="18.75" customHeight="1">
      <c r="A292" s="162"/>
      <c r="B292" s="156"/>
      <c r="C292" s="156">
        <v>4430</v>
      </c>
      <c r="D292" s="144" t="s">
        <v>148</v>
      </c>
      <c r="E292" s="141">
        <v>450</v>
      </c>
      <c r="F292" s="141">
        <v>450</v>
      </c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54"/>
    </row>
    <row r="293" spans="1:19" s="1" customFormat="1" ht="25.5">
      <c r="A293" s="162"/>
      <c r="B293" s="156"/>
      <c r="C293" s="156">
        <v>4440</v>
      </c>
      <c r="D293" s="144" t="s">
        <v>170</v>
      </c>
      <c r="E293" s="141">
        <v>1650</v>
      </c>
      <c r="F293" s="141">
        <v>1650</v>
      </c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54"/>
    </row>
    <row r="294" spans="1:19" s="1" customFormat="1" ht="38.25">
      <c r="A294" s="162"/>
      <c r="B294" s="156"/>
      <c r="C294" s="156">
        <v>4700</v>
      </c>
      <c r="D294" s="144" t="s">
        <v>171</v>
      </c>
      <c r="E294" s="141">
        <v>600</v>
      </c>
      <c r="F294" s="141">
        <v>600</v>
      </c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54"/>
    </row>
    <row r="295" spans="1:19" s="1" customFormat="1" ht="42" customHeight="1">
      <c r="A295" s="162"/>
      <c r="B295" s="156"/>
      <c r="C295" s="156">
        <v>4740</v>
      </c>
      <c r="D295" s="144" t="s">
        <v>172</v>
      </c>
      <c r="E295" s="141"/>
      <c r="F295" s="141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54"/>
    </row>
    <row r="296" spans="1:19" s="1" customFormat="1" ht="38.25">
      <c r="A296" s="162"/>
      <c r="B296" s="156"/>
      <c r="C296" s="156">
        <v>4750</v>
      </c>
      <c r="D296" s="144" t="s">
        <v>150</v>
      </c>
      <c r="E296" s="141"/>
      <c r="F296" s="141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54"/>
    </row>
    <row r="297" spans="1:19" s="1" customFormat="1" ht="51">
      <c r="A297" s="137"/>
      <c r="B297" s="138">
        <v>85212</v>
      </c>
      <c r="C297" s="138"/>
      <c r="D297" s="139" t="s">
        <v>106</v>
      </c>
      <c r="E297" s="142">
        <f>SUM(E298:E310)</f>
        <v>1387027</v>
      </c>
      <c r="F297" s="142">
        <f>SUM(F298:F310)</f>
        <v>1387027</v>
      </c>
      <c r="G297" s="142">
        <f>SUM(G299:G302)</f>
        <v>47171</v>
      </c>
      <c r="H297" s="142"/>
      <c r="I297" s="142"/>
      <c r="J297" s="142">
        <f>J298</f>
        <v>1331256</v>
      </c>
      <c r="K297" s="224"/>
      <c r="L297" s="224"/>
      <c r="M297" s="224"/>
      <c r="N297" s="224"/>
      <c r="O297" s="224"/>
      <c r="P297" s="224"/>
      <c r="Q297" s="223"/>
      <c r="R297" s="223"/>
      <c r="S297" s="54"/>
    </row>
    <row r="298" spans="1:19" s="1" customFormat="1" ht="18.75" customHeight="1">
      <c r="A298" s="162"/>
      <c r="B298" s="156"/>
      <c r="C298" s="156">
        <v>3110</v>
      </c>
      <c r="D298" s="144" t="s">
        <v>246</v>
      </c>
      <c r="E298" s="141">
        <v>1331256</v>
      </c>
      <c r="F298" s="141">
        <v>1331256</v>
      </c>
      <c r="G298" s="141"/>
      <c r="H298" s="141"/>
      <c r="I298" s="141"/>
      <c r="J298" s="141">
        <v>1331256</v>
      </c>
      <c r="K298" s="223"/>
      <c r="L298" s="223"/>
      <c r="M298" s="223"/>
      <c r="N298" s="223"/>
      <c r="O298" s="223"/>
      <c r="P298" s="223"/>
      <c r="Q298" s="223"/>
      <c r="R298" s="223"/>
      <c r="S298" s="54"/>
    </row>
    <row r="299" spans="1:19" s="1" customFormat="1" ht="25.5">
      <c r="A299" s="162"/>
      <c r="B299" s="156"/>
      <c r="C299" s="156">
        <v>4010</v>
      </c>
      <c r="D299" s="144" t="s">
        <v>166</v>
      </c>
      <c r="E299" s="141">
        <v>37123</v>
      </c>
      <c r="F299" s="141">
        <v>37123</v>
      </c>
      <c r="G299" s="141">
        <v>37123</v>
      </c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54"/>
    </row>
    <row r="300" spans="1:19" s="1" customFormat="1" ht="25.5">
      <c r="A300" s="162"/>
      <c r="B300" s="156"/>
      <c r="C300" s="156">
        <v>4040</v>
      </c>
      <c r="D300" s="144" t="s">
        <v>153</v>
      </c>
      <c r="E300" s="141">
        <v>2774</v>
      </c>
      <c r="F300" s="141">
        <v>2774</v>
      </c>
      <c r="G300" s="141">
        <v>2774</v>
      </c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54"/>
    </row>
    <row r="301" spans="1:19" s="1" customFormat="1" ht="25.5">
      <c r="A301" s="162"/>
      <c r="B301" s="156"/>
      <c r="C301" s="156">
        <v>4110</v>
      </c>
      <c r="D301" s="144" t="s">
        <v>154</v>
      </c>
      <c r="E301" s="141">
        <v>6276</v>
      </c>
      <c r="F301" s="141">
        <v>6276</v>
      </c>
      <c r="G301" s="141">
        <v>6276</v>
      </c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54"/>
    </row>
    <row r="302" spans="1:19" s="1" customFormat="1" ht="19.5" customHeight="1">
      <c r="A302" s="162"/>
      <c r="B302" s="156"/>
      <c r="C302" s="156">
        <v>4120</v>
      </c>
      <c r="D302" s="144" t="s">
        <v>155</v>
      </c>
      <c r="E302" s="141">
        <v>998</v>
      </c>
      <c r="F302" s="141">
        <v>998</v>
      </c>
      <c r="G302" s="141">
        <v>998</v>
      </c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54"/>
    </row>
    <row r="303" spans="1:19" s="1" customFormat="1" ht="25.5">
      <c r="A303" s="162"/>
      <c r="B303" s="156"/>
      <c r="C303" s="156">
        <v>4210</v>
      </c>
      <c r="D303" s="144" t="s">
        <v>146</v>
      </c>
      <c r="E303" s="141">
        <v>3500</v>
      </c>
      <c r="F303" s="141">
        <v>3500</v>
      </c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54"/>
    </row>
    <row r="304" spans="1:19" s="1" customFormat="1" ht="21.75" customHeight="1">
      <c r="A304" s="162"/>
      <c r="B304" s="156"/>
      <c r="C304" s="156" t="s">
        <v>407</v>
      </c>
      <c r="D304" s="144" t="s">
        <v>157</v>
      </c>
      <c r="E304" s="141">
        <v>200</v>
      </c>
      <c r="F304" s="141">
        <v>200</v>
      </c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54"/>
    </row>
    <row r="305" spans="1:19" s="1" customFormat="1" ht="18.75" customHeight="1">
      <c r="A305" s="162"/>
      <c r="B305" s="156"/>
      <c r="C305" s="156">
        <v>4300</v>
      </c>
      <c r="D305" s="144" t="s">
        <v>147</v>
      </c>
      <c r="E305" s="141">
        <v>2500</v>
      </c>
      <c r="F305" s="141">
        <v>2500</v>
      </c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54"/>
    </row>
    <row r="306" spans="1:19" s="1" customFormat="1" ht="16.5" customHeight="1">
      <c r="A306" s="162"/>
      <c r="B306" s="156"/>
      <c r="C306" s="156">
        <v>4410</v>
      </c>
      <c r="D306" s="144" t="s">
        <v>169</v>
      </c>
      <c r="E306" s="141">
        <v>300</v>
      </c>
      <c r="F306" s="141">
        <v>300</v>
      </c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54"/>
    </row>
    <row r="307" spans="1:19" s="1" customFormat="1" ht="25.5">
      <c r="A307" s="162"/>
      <c r="B307" s="156"/>
      <c r="C307" s="156">
        <v>4440</v>
      </c>
      <c r="D307" s="144" t="s">
        <v>247</v>
      </c>
      <c r="E307" s="141">
        <v>1100</v>
      </c>
      <c r="F307" s="141">
        <v>1100</v>
      </c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54"/>
    </row>
    <row r="308" spans="1:19" s="1" customFormat="1" ht="38.25">
      <c r="A308" s="162"/>
      <c r="B308" s="156"/>
      <c r="C308" s="156">
        <v>4700</v>
      </c>
      <c r="D308" s="144" t="s">
        <v>171</v>
      </c>
      <c r="E308" s="141">
        <v>1000</v>
      </c>
      <c r="F308" s="141">
        <v>1000</v>
      </c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54"/>
    </row>
    <row r="309" spans="1:19" s="1" customFormat="1" ht="51">
      <c r="A309" s="162"/>
      <c r="B309" s="156"/>
      <c r="C309" s="156">
        <v>4740</v>
      </c>
      <c r="D309" s="144" t="s">
        <v>172</v>
      </c>
      <c r="E309" s="141"/>
      <c r="F309" s="141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54"/>
    </row>
    <row r="310" spans="1:19" s="1" customFormat="1" ht="38.25">
      <c r="A310" s="162"/>
      <c r="B310" s="156"/>
      <c r="C310" s="156">
        <v>4750</v>
      </c>
      <c r="D310" s="144" t="s">
        <v>150</v>
      </c>
      <c r="E310" s="141"/>
      <c r="F310" s="141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54"/>
    </row>
    <row r="311" spans="1:19" s="1" customFormat="1" ht="79.5" customHeight="1">
      <c r="A311" s="137"/>
      <c r="B311" s="138">
        <v>85213</v>
      </c>
      <c r="C311" s="138"/>
      <c r="D311" s="139" t="s">
        <v>248</v>
      </c>
      <c r="E311" s="142">
        <v>14567</v>
      </c>
      <c r="F311" s="142">
        <v>14567</v>
      </c>
      <c r="G311" s="142">
        <v>14567</v>
      </c>
      <c r="H311" s="224"/>
      <c r="I311" s="224"/>
      <c r="J311" s="224"/>
      <c r="K311" s="224"/>
      <c r="L311" s="224"/>
      <c r="M311" s="224"/>
      <c r="N311" s="224"/>
      <c r="O311" s="224"/>
      <c r="P311" s="223"/>
      <c r="Q311" s="223"/>
      <c r="R311" s="223"/>
      <c r="S311" s="54"/>
    </row>
    <row r="312" spans="1:19" s="1" customFormat="1" ht="25.5">
      <c r="A312" s="162"/>
      <c r="B312" s="156"/>
      <c r="C312" s="156">
        <v>4130</v>
      </c>
      <c r="D312" s="144" t="s">
        <v>249</v>
      </c>
      <c r="E312" s="141">
        <v>14567</v>
      </c>
      <c r="F312" s="141">
        <v>14567</v>
      </c>
      <c r="G312" s="141">
        <v>14567</v>
      </c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54"/>
    </row>
    <row r="313" spans="1:19" s="1" customFormat="1" ht="51">
      <c r="A313" s="137"/>
      <c r="B313" s="138">
        <v>85214</v>
      </c>
      <c r="C313" s="138"/>
      <c r="D313" s="139" t="s">
        <v>110</v>
      </c>
      <c r="E313" s="142">
        <f>E314+E315</f>
        <v>84989</v>
      </c>
      <c r="F313" s="142">
        <f>F314+F315</f>
        <v>84989</v>
      </c>
      <c r="G313" s="142"/>
      <c r="H313" s="142"/>
      <c r="I313" s="142"/>
      <c r="J313" s="142">
        <f>J314</f>
        <v>69989</v>
      </c>
      <c r="K313" s="142">
        <v>15000</v>
      </c>
      <c r="L313" s="224"/>
      <c r="M313" s="224"/>
      <c r="N313" s="224"/>
      <c r="O313" s="223"/>
      <c r="P313" s="223"/>
      <c r="Q313" s="223"/>
      <c r="R313" s="223"/>
      <c r="S313" s="54"/>
    </row>
    <row r="314" spans="1:19" s="1" customFormat="1" ht="16.5" customHeight="1">
      <c r="A314" s="162"/>
      <c r="B314" s="156"/>
      <c r="C314" s="156">
        <v>3110</v>
      </c>
      <c r="D314" s="144" t="s">
        <v>246</v>
      </c>
      <c r="E314" s="141">
        <v>69989</v>
      </c>
      <c r="F314" s="141">
        <v>69989</v>
      </c>
      <c r="G314" s="141"/>
      <c r="H314" s="141"/>
      <c r="I314" s="141"/>
      <c r="J314" s="141">
        <v>69989</v>
      </c>
      <c r="K314" s="141"/>
      <c r="L314" s="223"/>
      <c r="M314" s="223"/>
      <c r="N314" s="223"/>
      <c r="O314" s="223"/>
      <c r="P314" s="223"/>
      <c r="Q314" s="223"/>
      <c r="R314" s="223"/>
      <c r="S314" s="54"/>
    </row>
    <row r="315" spans="1:19" s="1" customFormat="1" ht="19.5" customHeight="1">
      <c r="A315" s="162"/>
      <c r="B315" s="156"/>
      <c r="C315" s="156" t="s">
        <v>250</v>
      </c>
      <c r="D315" s="144" t="s">
        <v>246</v>
      </c>
      <c r="E315" s="141">
        <v>15000</v>
      </c>
      <c r="F315" s="141">
        <v>15000</v>
      </c>
      <c r="G315" s="141"/>
      <c r="H315" s="141"/>
      <c r="I315" s="141"/>
      <c r="J315" s="141"/>
      <c r="K315" s="141">
        <v>15000</v>
      </c>
      <c r="L315" s="223"/>
      <c r="M315" s="223"/>
      <c r="N315" s="223"/>
      <c r="O315" s="223"/>
      <c r="P315" s="223"/>
      <c r="Q315" s="223"/>
      <c r="R315" s="223"/>
      <c r="S315" s="54"/>
    </row>
    <row r="316" spans="1:19" s="1" customFormat="1" ht="18" customHeight="1">
      <c r="A316" s="137"/>
      <c r="B316" s="138">
        <v>85215</v>
      </c>
      <c r="C316" s="138"/>
      <c r="D316" s="139" t="s">
        <v>251</v>
      </c>
      <c r="E316" s="142">
        <v>32000</v>
      </c>
      <c r="F316" s="142">
        <v>32000</v>
      </c>
      <c r="G316" s="142"/>
      <c r="H316" s="142"/>
      <c r="I316" s="142"/>
      <c r="J316" s="142">
        <v>32000</v>
      </c>
      <c r="K316" s="224"/>
      <c r="L316" s="224"/>
      <c r="M316" s="224"/>
      <c r="N316" s="224"/>
      <c r="O316" s="223"/>
      <c r="P316" s="223"/>
      <c r="Q316" s="223"/>
      <c r="R316" s="223"/>
      <c r="S316" s="54"/>
    </row>
    <row r="317" spans="1:19" s="1" customFormat="1" ht="21" customHeight="1">
      <c r="A317" s="162"/>
      <c r="B317" s="156"/>
      <c r="C317" s="156">
        <v>3110</v>
      </c>
      <c r="D317" s="144" t="s">
        <v>246</v>
      </c>
      <c r="E317" s="141">
        <v>32000</v>
      </c>
      <c r="F317" s="141">
        <v>32000</v>
      </c>
      <c r="G317" s="141"/>
      <c r="H317" s="141"/>
      <c r="I317" s="141"/>
      <c r="J317" s="141">
        <v>32000</v>
      </c>
      <c r="K317" s="223"/>
      <c r="L317" s="223"/>
      <c r="M317" s="223"/>
      <c r="N317" s="223"/>
      <c r="O317" s="223"/>
      <c r="P317" s="223"/>
      <c r="Q317" s="223"/>
      <c r="R317" s="223"/>
      <c r="S317" s="54"/>
    </row>
    <row r="318" spans="1:19" s="1" customFormat="1" ht="21.75" customHeight="1">
      <c r="A318" s="162"/>
      <c r="B318" s="138" t="s">
        <v>405</v>
      </c>
      <c r="C318" s="138"/>
      <c r="D318" s="139" t="s">
        <v>427</v>
      </c>
      <c r="E318" s="142">
        <v>47348</v>
      </c>
      <c r="F318" s="142">
        <v>47348</v>
      </c>
      <c r="G318" s="142"/>
      <c r="H318" s="142"/>
      <c r="I318" s="142"/>
      <c r="J318" s="142">
        <v>47348</v>
      </c>
      <c r="K318" s="224"/>
      <c r="L318" s="224"/>
      <c r="M318" s="224"/>
      <c r="N318" s="224"/>
      <c r="O318" s="223"/>
      <c r="P318" s="223"/>
      <c r="Q318" s="223"/>
      <c r="R318" s="223"/>
      <c r="S318" s="54"/>
    </row>
    <row r="319" spans="1:19" s="1" customFormat="1" ht="19.5" customHeight="1">
      <c r="A319" s="162"/>
      <c r="B319" s="156"/>
      <c r="C319" s="156" t="s">
        <v>408</v>
      </c>
      <c r="D319" s="144" t="s">
        <v>246</v>
      </c>
      <c r="E319" s="141">
        <v>47348</v>
      </c>
      <c r="F319" s="141">
        <v>47348</v>
      </c>
      <c r="G319" s="141"/>
      <c r="H319" s="141"/>
      <c r="I319" s="141"/>
      <c r="J319" s="141">
        <v>47348</v>
      </c>
      <c r="K319" s="223"/>
      <c r="L319" s="223"/>
      <c r="M319" s="223"/>
      <c r="N319" s="223"/>
      <c r="O319" s="223"/>
      <c r="P319" s="223"/>
      <c r="Q319" s="223"/>
      <c r="R319" s="223"/>
      <c r="S319" s="54"/>
    </row>
    <row r="320" spans="1:19" s="1" customFormat="1" ht="16.5" customHeight="1">
      <c r="A320" s="137"/>
      <c r="B320" s="138">
        <v>85219</v>
      </c>
      <c r="C320" s="138"/>
      <c r="D320" s="139" t="s">
        <v>252</v>
      </c>
      <c r="E320" s="142">
        <f>SUM(E322:E336)</f>
        <v>258724</v>
      </c>
      <c r="F320" s="142">
        <f>SUM(F322:F336)</f>
        <v>258724</v>
      </c>
      <c r="G320" s="142">
        <f>SUM(G322:G325)</f>
        <v>233249</v>
      </c>
      <c r="H320" s="224"/>
      <c r="I320" s="224"/>
      <c r="J320" s="224"/>
      <c r="K320" s="224"/>
      <c r="L320" s="224"/>
      <c r="M320" s="224"/>
      <c r="N320" s="224"/>
      <c r="O320" s="224"/>
      <c r="P320" s="224"/>
      <c r="Q320" s="223"/>
      <c r="R320" s="223"/>
      <c r="S320" s="54"/>
    </row>
    <row r="321" spans="1:19" s="1" customFormat="1" ht="16.5" customHeight="1">
      <c r="A321" s="162"/>
      <c r="B321" s="156"/>
      <c r="C321" s="156" t="s">
        <v>408</v>
      </c>
      <c r="D321" s="144" t="s">
        <v>246</v>
      </c>
      <c r="E321" s="223"/>
      <c r="F321" s="223"/>
      <c r="G321" s="223"/>
      <c r="H321" s="223"/>
      <c r="I321" s="223"/>
      <c r="J321" s="223"/>
      <c r="K321" s="223"/>
      <c r="L321" s="224"/>
      <c r="M321" s="224"/>
      <c r="N321" s="224"/>
      <c r="O321" s="224"/>
      <c r="P321" s="224"/>
      <c r="Q321" s="223"/>
      <c r="R321" s="223"/>
      <c r="S321" s="54"/>
    </row>
    <row r="322" spans="1:19" s="1" customFormat="1" ht="25.5">
      <c r="A322" s="162"/>
      <c r="B322" s="156"/>
      <c r="C322" s="156">
        <v>4010</v>
      </c>
      <c r="D322" s="144" t="s">
        <v>166</v>
      </c>
      <c r="E322" s="141">
        <v>183229</v>
      </c>
      <c r="F322" s="141">
        <v>183229</v>
      </c>
      <c r="G322" s="141">
        <v>183229</v>
      </c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54"/>
    </row>
    <row r="323" spans="1:19" s="1" customFormat="1" ht="25.5">
      <c r="A323" s="162"/>
      <c r="B323" s="156"/>
      <c r="C323" s="156">
        <v>4040</v>
      </c>
      <c r="D323" s="144" t="s">
        <v>153</v>
      </c>
      <c r="E323" s="141">
        <v>14138</v>
      </c>
      <c r="F323" s="141">
        <v>14138</v>
      </c>
      <c r="G323" s="141">
        <v>14138</v>
      </c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54"/>
    </row>
    <row r="324" spans="1:19" s="1" customFormat="1" ht="25.5">
      <c r="A324" s="162"/>
      <c r="B324" s="156"/>
      <c r="C324" s="156">
        <v>4110</v>
      </c>
      <c r="D324" s="144" t="s">
        <v>216</v>
      </c>
      <c r="E324" s="141">
        <v>31046</v>
      </c>
      <c r="F324" s="141">
        <v>31046</v>
      </c>
      <c r="G324" s="141">
        <v>31046</v>
      </c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54"/>
    </row>
    <row r="325" spans="1:19" s="1" customFormat="1" ht="22.5" customHeight="1">
      <c r="A325" s="162"/>
      <c r="B325" s="156"/>
      <c r="C325" s="156">
        <v>4120</v>
      </c>
      <c r="D325" s="144" t="s">
        <v>155</v>
      </c>
      <c r="E325" s="141">
        <v>4836</v>
      </c>
      <c r="F325" s="141">
        <v>4836</v>
      </c>
      <c r="G325" s="141">
        <v>4836</v>
      </c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54"/>
    </row>
    <row r="326" spans="1:19" s="1" customFormat="1" ht="25.5">
      <c r="A326" s="162"/>
      <c r="B326" s="156"/>
      <c r="C326" s="156">
        <v>4210</v>
      </c>
      <c r="D326" s="144" t="s">
        <v>146</v>
      </c>
      <c r="E326" s="141">
        <v>4700</v>
      </c>
      <c r="F326" s="141">
        <v>4700</v>
      </c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54"/>
    </row>
    <row r="327" spans="1:19" s="1" customFormat="1" ht="17.25" customHeight="1">
      <c r="A327" s="162"/>
      <c r="B327" s="156"/>
      <c r="C327" s="156">
        <v>4280</v>
      </c>
      <c r="D327" s="144" t="s">
        <v>157</v>
      </c>
      <c r="E327" s="141">
        <v>200</v>
      </c>
      <c r="F327" s="141">
        <v>200</v>
      </c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54"/>
    </row>
    <row r="328" spans="1:19" s="1" customFormat="1" ht="20.25" customHeight="1">
      <c r="A328" s="162"/>
      <c r="B328" s="156"/>
      <c r="C328" s="156">
        <v>4300</v>
      </c>
      <c r="D328" s="144" t="s">
        <v>147</v>
      </c>
      <c r="E328" s="141">
        <v>4200</v>
      </c>
      <c r="F328" s="141">
        <v>4200</v>
      </c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54"/>
    </row>
    <row r="329" spans="1:19" s="1" customFormat="1" ht="27" customHeight="1">
      <c r="A329" s="162"/>
      <c r="B329" s="156"/>
      <c r="C329" s="156">
        <v>4360</v>
      </c>
      <c r="D329" s="144" t="s">
        <v>180</v>
      </c>
      <c r="E329" s="141">
        <v>1400</v>
      </c>
      <c r="F329" s="141">
        <v>1400</v>
      </c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54"/>
    </row>
    <row r="330" spans="1:19" s="1" customFormat="1" ht="25.5">
      <c r="A330" s="162"/>
      <c r="B330" s="156"/>
      <c r="C330" s="156">
        <v>4370</v>
      </c>
      <c r="D330" s="144" t="s">
        <v>253</v>
      </c>
      <c r="E330" s="141">
        <v>1400</v>
      </c>
      <c r="F330" s="141">
        <v>1400</v>
      </c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54"/>
    </row>
    <row r="331" spans="1:19" s="1" customFormat="1" ht="17.25" customHeight="1">
      <c r="A331" s="162"/>
      <c r="B331" s="156"/>
      <c r="C331" s="156">
        <v>4410</v>
      </c>
      <c r="D331" s="144" t="s">
        <v>169</v>
      </c>
      <c r="E331" s="141">
        <v>6500</v>
      </c>
      <c r="F331" s="141">
        <v>6500</v>
      </c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54"/>
    </row>
    <row r="332" spans="1:19" s="1" customFormat="1" ht="18.75" customHeight="1">
      <c r="A332" s="162"/>
      <c r="B332" s="156"/>
      <c r="C332" s="156">
        <v>4430</v>
      </c>
      <c r="D332" s="144" t="s">
        <v>148</v>
      </c>
      <c r="E332" s="141">
        <v>400</v>
      </c>
      <c r="F332" s="141">
        <v>400</v>
      </c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54"/>
    </row>
    <row r="333" spans="1:19" s="1" customFormat="1" ht="25.5">
      <c r="A333" s="162"/>
      <c r="B333" s="156"/>
      <c r="C333" s="156">
        <v>4440</v>
      </c>
      <c r="D333" s="144" t="s">
        <v>219</v>
      </c>
      <c r="E333" s="141">
        <v>4675</v>
      </c>
      <c r="F333" s="141">
        <v>4675</v>
      </c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54"/>
    </row>
    <row r="334" spans="1:19" s="1" customFormat="1" ht="38.25">
      <c r="A334" s="162"/>
      <c r="B334" s="156"/>
      <c r="C334" s="156">
        <v>4700</v>
      </c>
      <c r="D334" s="144" t="s">
        <v>171</v>
      </c>
      <c r="E334" s="141">
        <v>2000</v>
      </c>
      <c r="F334" s="141">
        <v>2000</v>
      </c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54"/>
    </row>
    <row r="335" spans="1:19" s="1" customFormat="1" ht="51">
      <c r="A335" s="162"/>
      <c r="B335" s="156"/>
      <c r="C335" s="156">
        <v>4740</v>
      </c>
      <c r="D335" s="144" t="s">
        <v>172</v>
      </c>
      <c r="E335" s="141"/>
      <c r="F335" s="141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54"/>
    </row>
    <row r="336" spans="1:19" s="1" customFormat="1" ht="38.25">
      <c r="A336" s="162"/>
      <c r="B336" s="156"/>
      <c r="C336" s="156">
        <v>4750</v>
      </c>
      <c r="D336" s="144" t="s">
        <v>150</v>
      </c>
      <c r="E336" s="141"/>
      <c r="F336" s="141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54"/>
    </row>
    <row r="337" spans="1:19" s="1" customFormat="1" ht="38.25">
      <c r="A337" s="137"/>
      <c r="B337" s="138">
        <v>85228</v>
      </c>
      <c r="C337" s="138"/>
      <c r="D337" s="139" t="s">
        <v>254</v>
      </c>
      <c r="E337" s="142">
        <v>5000</v>
      </c>
      <c r="F337" s="142">
        <v>5000</v>
      </c>
      <c r="G337" s="224"/>
      <c r="H337" s="224"/>
      <c r="I337" s="224"/>
      <c r="J337" s="224"/>
      <c r="K337" s="224"/>
      <c r="L337" s="224"/>
      <c r="M337" s="223"/>
      <c r="N337" s="223"/>
      <c r="O337" s="223"/>
      <c r="P337" s="223"/>
      <c r="Q337" s="223"/>
      <c r="R337" s="223"/>
      <c r="S337" s="54"/>
    </row>
    <row r="338" spans="1:19" s="1" customFormat="1" ht="19.5" customHeight="1">
      <c r="A338" s="162"/>
      <c r="B338" s="156"/>
      <c r="C338" s="156">
        <v>4300</v>
      </c>
      <c r="D338" s="144" t="s">
        <v>147</v>
      </c>
      <c r="E338" s="141">
        <v>5000</v>
      </c>
      <c r="F338" s="141">
        <v>5000</v>
      </c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54"/>
    </row>
    <row r="339" spans="1:19" s="1" customFormat="1" ht="20.25" customHeight="1">
      <c r="A339" s="137"/>
      <c r="B339" s="138">
        <v>85295</v>
      </c>
      <c r="C339" s="138"/>
      <c r="D339" s="139" t="s">
        <v>17</v>
      </c>
      <c r="E339" s="142">
        <f>SUM(E340:E343)</f>
        <v>115172</v>
      </c>
      <c r="F339" s="142">
        <v>115172</v>
      </c>
      <c r="G339" s="142"/>
      <c r="H339" s="142"/>
      <c r="I339" s="142"/>
      <c r="J339" s="142">
        <v>29820</v>
      </c>
      <c r="K339" s="224"/>
      <c r="L339" s="224"/>
      <c r="M339" s="224"/>
      <c r="N339" s="223"/>
      <c r="O339" s="223"/>
      <c r="P339" s="223"/>
      <c r="Q339" s="223"/>
      <c r="R339" s="223"/>
      <c r="S339" s="54"/>
    </row>
    <row r="340" spans="1:19" s="1" customFormat="1" ht="21" customHeight="1">
      <c r="A340" s="162"/>
      <c r="B340" s="156"/>
      <c r="C340" s="156">
        <v>3110</v>
      </c>
      <c r="D340" s="144" t="s">
        <v>246</v>
      </c>
      <c r="E340" s="141">
        <v>29820</v>
      </c>
      <c r="F340" s="141">
        <v>29820</v>
      </c>
      <c r="G340" s="141"/>
      <c r="H340" s="141"/>
      <c r="I340" s="141"/>
      <c r="J340" s="141">
        <v>29820</v>
      </c>
      <c r="K340" s="223"/>
      <c r="L340" s="223"/>
      <c r="M340" s="223"/>
      <c r="N340" s="223"/>
      <c r="O340" s="223"/>
      <c r="P340" s="223"/>
      <c r="Q340" s="223"/>
      <c r="R340" s="223"/>
      <c r="S340" s="54"/>
    </row>
    <row r="341" spans="1:19" s="1" customFormat="1" ht="20.25" customHeight="1">
      <c r="A341" s="162"/>
      <c r="B341" s="156"/>
      <c r="C341" s="156">
        <v>4210</v>
      </c>
      <c r="D341" s="144" t="s">
        <v>146</v>
      </c>
      <c r="E341" s="141">
        <v>5000</v>
      </c>
      <c r="F341" s="141">
        <v>5000</v>
      </c>
      <c r="G341" s="141"/>
      <c r="H341" s="141"/>
      <c r="I341" s="141"/>
      <c r="J341" s="141"/>
      <c r="K341" s="223"/>
      <c r="L341" s="223"/>
      <c r="M341" s="223"/>
      <c r="N341" s="223"/>
      <c r="O341" s="223"/>
      <c r="P341" s="223"/>
      <c r="Q341" s="223"/>
      <c r="R341" s="223"/>
      <c r="S341" s="54"/>
    </row>
    <row r="342" spans="1:19" s="1" customFormat="1" ht="20.25" customHeight="1">
      <c r="A342" s="162"/>
      <c r="B342" s="156"/>
      <c r="C342" s="156">
        <v>4220</v>
      </c>
      <c r="D342" s="144" t="s">
        <v>224</v>
      </c>
      <c r="E342" s="141">
        <v>10500</v>
      </c>
      <c r="F342" s="141">
        <v>10500</v>
      </c>
      <c r="G342" s="141"/>
      <c r="H342" s="141"/>
      <c r="I342" s="141"/>
      <c r="J342" s="141"/>
      <c r="K342" s="223"/>
      <c r="L342" s="223"/>
      <c r="M342" s="223"/>
      <c r="N342" s="223"/>
      <c r="O342" s="223"/>
      <c r="P342" s="223"/>
      <c r="Q342" s="223"/>
      <c r="R342" s="223"/>
      <c r="S342" s="54"/>
    </row>
    <row r="343" spans="1:19" s="1" customFormat="1" ht="19.5" customHeight="1">
      <c r="A343" s="162"/>
      <c r="B343" s="156"/>
      <c r="C343" s="156">
        <v>4300</v>
      </c>
      <c r="D343" s="144" t="s">
        <v>147</v>
      </c>
      <c r="E343" s="141">
        <v>69852</v>
      </c>
      <c r="F343" s="141">
        <v>69852</v>
      </c>
      <c r="G343" s="141"/>
      <c r="H343" s="141"/>
      <c r="I343" s="141"/>
      <c r="J343" s="141"/>
      <c r="K343" s="223"/>
      <c r="L343" s="223"/>
      <c r="M343" s="223"/>
      <c r="N343" s="223"/>
      <c r="O343" s="223"/>
      <c r="P343" s="223"/>
      <c r="Q343" s="223"/>
      <c r="R343" s="223"/>
      <c r="S343" s="54"/>
    </row>
    <row r="344" spans="1:19" s="39" customFormat="1" ht="42" customHeight="1">
      <c r="A344" s="153" t="s">
        <v>112</v>
      </c>
      <c r="B344" s="152"/>
      <c r="C344" s="152"/>
      <c r="D344" s="163" t="s">
        <v>113</v>
      </c>
      <c r="E344" s="143">
        <v>129000</v>
      </c>
      <c r="F344" s="143">
        <v>129000</v>
      </c>
      <c r="G344" s="143">
        <f>G345</f>
        <v>0</v>
      </c>
      <c r="H344" s="143"/>
      <c r="I344" s="143"/>
      <c r="J344" s="143"/>
      <c r="K344" s="143">
        <f>K345</f>
        <v>129000</v>
      </c>
      <c r="L344" s="222"/>
      <c r="M344" s="222"/>
      <c r="N344" s="222"/>
      <c r="O344" s="222"/>
      <c r="P344" s="222"/>
      <c r="Q344" s="222"/>
      <c r="R344" s="222"/>
      <c r="S344" s="58"/>
    </row>
    <row r="345" spans="1:19" s="1" customFormat="1" ht="20.25" customHeight="1">
      <c r="A345" s="137"/>
      <c r="B345" s="138" t="s">
        <v>114</v>
      </c>
      <c r="C345" s="138"/>
      <c r="D345" s="139" t="s">
        <v>17</v>
      </c>
      <c r="E345" s="142">
        <f>SUM(E346:E353)</f>
        <v>129000</v>
      </c>
      <c r="F345" s="142">
        <f>SUM(F346:F353)</f>
        <v>129000</v>
      </c>
      <c r="G345" s="142">
        <f>SUM(G346:G348)</f>
        <v>0</v>
      </c>
      <c r="H345" s="142"/>
      <c r="I345" s="142"/>
      <c r="J345" s="142"/>
      <c r="K345" s="142">
        <f>SUM(K346:K353)</f>
        <v>129000</v>
      </c>
      <c r="L345" s="224"/>
      <c r="M345" s="224"/>
      <c r="N345" s="224"/>
      <c r="O345" s="224"/>
      <c r="P345" s="223"/>
      <c r="Q345" s="223"/>
      <c r="R345" s="223"/>
      <c r="S345" s="54"/>
    </row>
    <row r="346" spans="1:19" s="1" customFormat="1" ht="26.25" customHeight="1">
      <c r="A346" s="162"/>
      <c r="B346" s="156"/>
      <c r="C346" s="156" t="s">
        <v>474</v>
      </c>
      <c r="D346" s="144" t="s">
        <v>166</v>
      </c>
      <c r="E346" s="141">
        <v>63300</v>
      </c>
      <c r="F346" s="141">
        <v>63300</v>
      </c>
      <c r="G346" s="141"/>
      <c r="H346" s="141"/>
      <c r="I346" s="141"/>
      <c r="J346" s="141"/>
      <c r="K346" s="141">
        <v>63300</v>
      </c>
      <c r="L346" s="223"/>
      <c r="M346" s="223"/>
      <c r="N346" s="223"/>
      <c r="O346" s="223"/>
      <c r="P346" s="223"/>
      <c r="Q346" s="223"/>
      <c r="R346" s="223"/>
      <c r="S346" s="54"/>
    </row>
    <row r="347" spans="1:19" s="1" customFormat="1" ht="26.25" customHeight="1">
      <c r="A347" s="162"/>
      <c r="B347" s="156"/>
      <c r="C347" s="156" t="s">
        <v>475</v>
      </c>
      <c r="D347" s="144" t="s">
        <v>216</v>
      </c>
      <c r="E347" s="141">
        <v>10750</v>
      </c>
      <c r="F347" s="141">
        <v>10750</v>
      </c>
      <c r="G347" s="141"/>
      <c r="H347" s="141"/>
      <c r="I347" s="141"/>
      <c r="J347" s="141"/>
      <c r="K347" s="141">
        <v>10750</v>
      </c>
      <c r="L347" s="223"/>
      <c r="M347" s="223"/>
      <c r="N347" s="223"/>
      <c r="O347" s="223"/>
      <c r="P347" s="223"/>
      <c r="Q347" s="223"/>
      <c r="R347" s="223"/>
      <c r="S347" s="54"/>
    </row>
    <row r="348" spans="1:19" s="1" customFormat="1" ht="17.25" customHeight="1">
      <c r="A348" s="162"/>
      <c r="B348" s="156"/>
      <c r="C348" s="156" t="s">
        <v>476</v>
      </c>
      <c r="D348" s="144" t="s">
        <v>155</v>
      </c>
      <c r="E348" s="141">
        <v>1650</v>
      </c>
      <c r="F348" s="141">
        <v>1650</v>
      </c>
      <c r="G348" s="141"/>
      <c r="H348" s="141"/>
      <c r="I348" s="141"/>
      <c r="J348" s="141"/>
      <c r="K348" s="141">
        <v>1650</v>
      </c>
      <c r="L348" s="223"/>
      <c r="M348" s="223"/>
      <c r="N348" s="223"/>
      <c r="O348" s="223"/>
      <c r="P348" s="223"/>
      <c r="Q348" s="223"/>
      <c r="R348" s="223"/>
      <c r="S348" s="54"/>
    </row>
    <row r="349" spans="1:19" s="1" customFormat="1" ht="17.25" customHeight="1">
      <c r="A349" s="162"/>
      <c r="B349" s="156"/>
      <c r="C349" s="156" t="s">
        <v>480</v>
      </c>
      <c r="D349" s="144" t="s">
        <v>178</v>
      </c>
      <c r="E349" s="141">
        <v>10150</v>
      </c>
      <c r="F349" s="141">
        <v>10150</v>
      </c>
      <c r="G349" s="141"/>
      <c r="H349" s="141"/>
      <c r="I349" s="141"/>
      <c r="J349" s="141"/>
      <c r="K349" s="141">
        <v>10150</v>
      </c>
      <c r="L349" s="223"/>
      <c r="M349" s="223"/>
      <c r="N349" s="223"/>
      <c r="O349" s="223"/>
      <c r="P349" s="223"/>
      <c r="Q349" s="223"/>
      <c r="R349" s="223"/>
      <c r="S349" s="54"/>
    </row>
    <row r="350" spans="1:19" s="1" customFormat="1" ht="16.5" customHeight="1">
      <c r="A350" s="162"/>
      <c r="B350" s="156"/>
      <c r="C350" s="156" t="s">
        <v>477</v>
      </c>
      <c r="D350" s="144" t="s">
        <v>146</v>
      </c>
      <c r="E350" s="141">
        <v>3500</v>
      </c>
      <c r="F350" s="141">
        <v>3500</v>
      </c>
      <c r="G350" s="141"/>
      <c r="H350" s="141"/>
      <c r="I350" s="141"/>
      <c r="J350" s="141"/>
      <c r="K350" s="141">
        <v>3500</v>
      </c>
      <c r="L350" s="223"/>
      <c r="M350" s="223"/>
      <c r="N350" s="223"/>
      <c r="O350" s="223"/>
      <c r="P350" s="223"/>
      <c r="Q350" s="223"/>
      <c r="R350" s="223"/>
      <c r="S350" s="54"/>
    </row>
    <row r="351" spans="1:19" s="1" customFormat="1" ht="17.25" customHeight="1">
      <c r="A351" s="162"/>
      <c r="B351" s="156"/>
      <c r="C351" s="156" t="s">
        <v>478</v>
      </c>
      <c r="D351" s="144" t="s">
        <v>147</v>
      </c>
      <c r="E351" s="141">
        <v>32000</v>
      </c>
      <c r="F351" s="141">
        <v>32000</v>
      </c>
      <c r="G351" s="141"/>
      <c r="H351" s="141"/>
      <c r="I351" s="141"/>
      <c r="J351" s="141"/>
      <c r="K351" s="141">
        <v>32000</v>
      </c>
      <c r="L351" s="223"/>
      <c r="M351" s="223"/>
      <c r="N351" s="223"/>
      <c r="O351" s="223"/>
      <c r="P351" s="223"/>
      <c r="Q351" s="223"/>
      <c r="R351" s="223"/>
      <c r="S351" s="54"/>
    </row>
    <row r="352" spans="1:19" s="1" customFormat="1" ht="17.25" customHeight="1">
      <c r="A352" s="162"/>
      <c r="B352" s="156"/>
      <c r="C352" s="156" t="s">
        <v>255</v>
      </c>
      <c r="D352" s="144" t="s">
        <v>147</v>
      </c>
      <c r="E352" s="141">
        <v>6000</v>
      </c>
      <c r="F352" s="141">
        <v>6000</v>
      </c>
      <c r="G352" s="141"/>
      <c r="H352" s="141"/>
      <c r="I352" s="141"/>
      <c r="J352" s="141"/>
      <c r="K352" s="141">
        <v>6000</v>
      </c>
      <c r="L352" s="223"/>
      <c r="M352" s="223"/>
      <c r="N352" s="223"/>
      <c r="O352" s="223"/>
      <c r="P352" s="223"/>
      <c r="Q352" s="223"/>
      <c r="R352" s="223"/>
      <c r="S352" s="54"/>
    </row>
    <row r="353" spans="1:19" s="1" customFormat="1" ht="26.25" customHeight="1">
      <c r="A353" s="162"/>
      <c r="B353" s="156"/>
      <c r="C353" s="156" t="s">
        <v>479</v>
      </c>
      <c r="D353" s="144" t="s">
        <v>219</v>
      </c>
      <c r="E353" s="141">
        <v>1650</v>
      </c>
      <c r="F353" s="141">
        <v>1650</v>
      </c>
      <c r="G353" s="141"/>
      <c r="H353" s="141"/>
      <c r="I353" s="141"/>
      <c r="J353" s="141"/>
      <c r="K353" s="141">
        <v>1650</v>
      </c>
      <c r="L353" s="223"/>
      <c r="M353" s="223"/>
      <c r="N353" s="223"/>
      <c r="O353" s="223"/>
      <c r="P353" s="223"/>
      <c r="Q353" s="223"/>
      <c r="R353" s="223"/>
      <c r="S353" s="54"/>
    </row>
    <row r="354" spans="1:19" s="1" customFormat="1" ht="25.5">
      <c r="A354" s="153">
        <v>854</v>
      </c>
      <c r="B354" s="152"/>
      <c r="C354" s="152"/>
      <c r="D354" s="163" t="s">
        <v>116</v>
      </c>
      <c r="E354" s="143">
        <f>E355+E363</f>
        <v>237996</v>
      </c>
      <c r="F354" s="143">
        <v>237996</v>
      </c>
      <c r="G354" s="143">
        <v>201817</v>
      </c>
      <c r="H354" s="143"/>
      <c r="I354" s="143"/>
      <c r="J354" s="143">
        <f>J355+J363</f>
        <v>26337</v>
      </c>
      <c r="K354" s="222"/>
      <c r="L354" s="222"/>
      <c r="M354" s="222"/>
      <c r="N354" s="222"/>
      <c r="O354" s="222"/>
      <c r="P354" s="223"/>
      <c r="Q354" s="223"/>
      <c r="R354" s="223"/>
      <c r="S354" s="54"/>
    </row>
    <row r="355" spans="1:19" s="1" customFormat="1" ht="15.75" customHeight="1">
      <c r="A355" s="137"/>
      <c r="B355" s="138">
        <v>85401</v>
      </c>
      <c r="C355" s="138"/>
      <c r="D355" s="139" t="s">
        <v>256</v>
      </c>
      <c r="E355" s="142">
        <f>SUM(E356:E362)</f>
        <v>224496</v>
      </c>
      <c r="F355" s="142">
        <f>SUM(F356:F362)</f>
        <v>224496</v>
      </c>
      <c r="G355" s="142">
        <f>SUM(G357:G360)</f>
        <v>201817</v>
      </c>
      <c r="H355" s="142"/>
      <c r="I355" s="142"/>
      <c r="J355" s="142">
        <v>12837</v>
      </c>
      <c r="K355" s="224"/>
      <c r="L355" s="224"/>
      <c r="M355" s="224"/>
      <c r="N355" s="223"/>
      <c r="O355" s="223"/>
      <c r="P355" s="223"/>
      <c r="Q355" s="223"/>
      <c r="R355" s="223"/>
      <c r="S355" s="54"/>
    </row>
    <row r="356" spans="1:19" s="1" customFormat="1" ht="25.5">
      <c r="A356" s="162"/>
      <c r="B356" s="156"/>
      <c r="C356" s="156">
        <v>3020</v>
      </c>
      <c r="D356" s="144" t="s">
        <v>257</v>
      </c>
      <c r="E356" s="141">
        <v>12837</v>
      </c>
      <c r="F356" s="141">
        <v>12837</v>
      </c>
      <c r="G356" s="141"/>
      <c r="H356" s="141"/>
      <c r="I356" s="141"/>
      <c r="J356" s="141">
        <v>12837</v>
      </c>
      <c r="K356" s="223"/>
      <c r="L356" s="223"/>
      <c r="M356" s="223"/>
      <c r="N356" s="223"/>
      <c r="O356" s="223"/>
      <c r="P356" s="223"/>
      <c r="Q356" s="223"/>
      <c r="R356" s="223"/>
      <c r="S356" s="54"/>
    </row>
    <row r="357" spans="1:19" s="1" customFormat="1" ht="25.5">
      <c r="A357" s="162"/>
      <c r="B357" s="156"/>
      <c r="C357" s="156">
        <v>4010</v>
      </c>
      <c r="D357" s="144" t="s">
        <v>166</v>
      </c>
      <c r="E357" s="141">
        <v>157347</v>
      </c>
      <c r="F357" s="141">
        <v>157347</v>
      </c>
      <c r="G357" s="141">
        <v>157347</v>
      </c>
      <c r="H357" s="141"/>
      <c r="I357" s="141"/>
      <c r="J357" s="141"/>
      <c r="K357" s="223"/>
      <c r="L357" s="223"/>
      <c r="M357" s="223"/>
      <c r="N357" s="223"/>
      <c r="O357" s="223"/>
      <c r="P357" s="223"/>
      <c r="Q357" s="223"/>
      <c r="R357" s="223"/>
      <c r="S357" s="54"/>
    </row>
    <row r="358" spans="1:19" s="1" customFormat="1" ht="25.5">
      <c r="A358" s="162"/>
      <c r="B358" s="156"/>
      <c r="C358" s="156">
        <v>4040</v>
      </c>
      <c r="D358" s="144" t="s">
        <v>153</v>
      </c>
      <c r="E358" s="141">
        <v>12220</v>
      </c>
      <c r="F358" s="141">
        <v>12220</v>
      </c>
      <c r="G358" s="141">
        <v>12220</v>
      </c>
      <c r="H358" s="141"/>
      <c r="I358" s="141"/>
      <c r="J358" s="141"/>
      <c r="K358" s="223"/>
      <c r="L358" s="223"/>
      <c r="M358" s="223"/>
      <c r="N358" s="223"/>
      <c r="O358" s="223"/>
      <c r="P358" s="223"/>
      <c r="Q358" s="223"/>
      <c r="R358" s="223"/>
      <c r="S358" s="54"/>
    </row>
    <row r="359" spans="1:19" s="1" customFormat="1" ht="25.5">
      <c r="A359" s="162"/>
      <c r="B359" s="156"/>
      <c r="C359" s="156">
        <v>4110</v>
      </c>
      <c r="D359" s="144" t="s">
        <v>154</v>
      </c>
      <c r="E359" s="141">
        <v>27781</v>
      </c>
      <c r="F359" s="141">
        <v>27781</v>
      </c>
      <c r="G359" s="141">
        <v>27781</v>
      </c>
      <c r="H359" s="141"/>
      <c r="I359" s="141"/>
      <c r="J359" s="141"/>
      <c r="K359" s="223"/>
      <c r="L359" s="223"/>
      <c r="M359" s="223"/>
      <c r="N359" s="223"/>
      <c r="O359" s="223"/>
      <c r="P359" s="223"/>
      <c r="Q359" s="223"/>
      <c r="R359" s="223"/>
      <c r="S359" s="54"/>
    </row>
    <row r="360" spans="1:19" s="1" customFormat="1" ht="17.25" customHeight="1">
      <c r="A360" s="162"/>
      <c r="B360" s="156"/>
      <c r="C360" s="156">
        <v>4120</v>
      </c>
      <c r="D360" s="144" t="s">
        <v>155</v>
      </c>
      <c r="E360" s="141">
        <v>4469</v>
      </c>
      <c r="F360" s="141">
        <v>4469</v>
      </c>
      <c r="G360" s="141">
        <v>4469</v>
      </c>
      <c r="H360" s="141"/>
      <c r="I360" s="141"/>
      <c r="J360" s="141"/>
      <c r="K360" s="223"/>
      <c r="L360" s="223"/>
      <c r="M360" s="223"/>
      <c r="N360" s="223"/>
      <c r="O360" s="223"/>
      <c r="P360" s="223"/>
      <c r="Q360" s="223"/>
      <c r="R360" s="223"/>
      <c r="S360" s="54"/>
    </row>
    <row r="361" spans="1:19" s="1" customFormat="1" ht="16.5" customHeight="1">
      <c r="A361" s="162"/>
      <c r="B361" s="156"/>
      <c r="C361" s="156" t="s">
        <v>258</v>
      </c>
      <c r="D361" s="144" t="s">
        <v>161</v>
      </c>
      <c r="E361" s="141"/>
      <c r="F361" s="141"/>
      <c r="G361" s="141"/>
      <c r="H361" s="141"/>
      <c r="I361" s="141"/>
      <c r="J361" s="141"/>
      <c r="K361" s="223"/>
      <c r="L361" s="223"/>
      <c r="M361" s="223"/>
      <c r="N361" s="223"/>
      <c r="O361" s="223"/>
      <c r="P361" s="223"/>
      <c r="Q361" s="223"/>
      <c r="R361" s="223"/>
      <c r="S361" s="54"/>
    </row>
    <row r="362" spans="1:19" s="1" customFormat="1" ht="17.25" customHeight="1">
      <c r="A362" s="162"/>
      <c r="B362" s="156"/>
      <c r="C362" s="156">
        <v>4440</v>
      </c>
      <c r="D362" s="144" t="s">
        <v>223</v>
      </c>
      <c r="E362" s="141">
        <v>9842</v>
      </c>
      <c r="F362" s="141">
        <v>9842</v>
      </c>
      <c r="G362" s="141"/>
      <c r="H362" s="141"/>
      <c r="I362" s="141"/>
      <c r="J362" s="141"/>
      <c r="K362" s="223"/>
      <c r="L362" s="223"/>
      <c r="M362" s="223"/>
      <c r="N362" s="223"/>
      <c r="O362" s="223"/>
      <c r="P362" s="223"/>
      <c r="Q362" s="223"/>
      <c r="R362" s="223"/>
      <c r="S362" s="54"/>
    </row>
    <row r="363" spans="1:19" s="1" customFormat="1" ht="25.5">
      <c r="A363" s="137"/>
      <c r="B363" s="138">
        <v>85415</v>
      </c>
      <c r="C363" s="138"/>
      <c r="D363" s="139" t="s">
        <v>117</v>
      </c>
      <c r="E363" s="142">
        <v>13500</v>
      </c>
      <c r="F363" s="142">
        <v>13500</v>
      </c>
      <c r="G363" s="223"/>
      <c r="H363" s="223"/>
      <c r="I363" s="223"/>
      <c r="J363" s="142">
        <v>13500</v>
      </c>
      <c r="K363" s="223"/>
      <c r="L363" s="223"/>
      <c r="M363" s="223"/>
      <c r="N363" s="223"/>
      <c r="O363" s="223"/>
      <c r="P363" s="223"/>
      <c r="Q363" s="223"/>
      <c r="R363" s="223"/>
      <c r="S363" s="54"/>
    </row>
    <row r="364" spans="1:19" s="1" customFormat="1" ht="15.75" customHeight="1">
      <c r="A364" s="162"/>
      <c r="B364" s="156"/>
      <c r="C364" s="156">
        <v>3240</v>
      </c>
      <c r="D364" s="144" t="s">
        <v>259</v>
      </c>
      <c r="E364" s="141">
        <v>13500</v>
      </c>
      <c r="F364" s="141">
        <v>13500</v>
      </c>
      <c r="G364" s="223"/>
      <c r="H364" s="223"/>
      <c r="I364" s="223"/>
      <c r="J364" s="141">
        <v>13500</v>
      </c>
      <c r="K364" s="223"/>
      <c r="L364" s="223"/>
      <c r="M364" s="223"/>
      <c r="N364" s="223"/>
      <c r="O364" s="223"/>
      <c r="P364" s="223"/>
      <c r="Q364" s="223"/>
      <c r="R364" s="223"/>
      <c r="S364" s="54"/>
    </row>
    <row r="365" spans="1:19" s="1" customFormat="1" ht="25.5">
      <c r="A365" s="162"/>
      <c r="B365" s="156"/>
      <c r="C365" s="156">
        <v>3260</v>
      </c>
      <c r="D365" s="144" t="s">
        <v>260</v>
      </c>
      <c r="E365" s="223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54"/>
    </row>
    <row r="366" spans="1:19" s="1" customFormat="1" ht="30" customHeight="1">
      <c r="A366" s="153">
        <v>900</v>
      </c>
      <c r="B366" s="152"/>
      <c r="C366" s="152"/>
      <c r="D366" s="163" t="s">
        <v>118</v>
      </c>
      <c r="E366" s="143">
        <f>E367+E369+E374+E376+E380</f>
        <v>302230</v>
      </c>
      <c r="F366" s="143">
        <v>302230</v>
      </c>
      <c r="G366" s="143">
        <v>17230</v>
      </c>
      <c r="H366" s="222"/>
      <c r="I366" s="222"/>
      <c r="J366" s="224"/>
      <c r="K366" s="224"/>
      <c r="L366" s="224"/>
      <c r="M366" s="224"/>
      <c r="N366" s="223"/>
      <c r="O366" s="223"/>
      <c r="P366" s="223"/>
      <c r="Q366" s="223"/>
      <c r="R366" s="223"/>
      <c r="S366" s="54"/>
    </row>
    <row r="367" spans="1:19" s="1" customFormat="1" ht="25.5">
      <c r="A367" s="137"/>
      <c r="B367" s="138">
        <v>90001</v>
      </c>
      <c r="C367" s="138"/>
      <c r="D367" s="139" t="s">
        <v>261</v>
      </c>
      <c r="E367" s="224"/>
      <c r="F367" s="224"/>
      <c r="G367" s="224"/>
      <c r="H367" s="224"/>
      <c r="I367" s="224"/>
      <c r="J367" s="224"/>
      <c r="K367" s="224"/>
      <c r="L367" s="224"/>
      <c r="M367" s="224"/>
      <c r="N367" s="223"/>
      <c r="O367" s="223"/>
      <c r="P367" s="223"/>
      <c r="Q367" s="223"/>
      <c r="R367" s="223"/>
      <c r="S367" s="54"/>
    </row>
    <row r="368" spans="1:19" s="1" customFormat="1" ht="15.75" customHeight="1">
      <c r="A368" s="156"/>
      <c r="B368" s="156"/>
      <c r="C368" s="162">
        <v>4300</v>
      </c>
      <c r="D368" s="144" t="s">
        <v>147</v>
      </c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54"/>
    </row>
    <row r="369" spans="1:19" s="1" customFormat="1" ht="15" customHeight="1">
      <c r="A369" s="137"/>
      <c r="B369" s="138">
        <v>90003</v>
      </c>
      <c r="C369" s="138"/>
      <c r="D369" s="139" t="s">
        <v>262</v>
      </c>
      <c r="E369" s="142">
        <f>SUM(E370:E373)</f>
        <v>37230</v>
      </c>
      <c r="F369" s="142">
        <v>37230</v>
      </c>
      <c r="G369" s="142">
        <f>G370+G371+G372</f>
        <v>17230</v>
      </c>
      <c r="H369" s="224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54"/>
    </row>
    <row r="370" spans="1:19" s="1" customFormat="1" ht="25.5" customHeight="1">
      <c r="A370" s="162"/>
      <c r="B370" s="156"/>
      <c r="C370" s="156" t="s">
        <v>159</v>
      </c>
      <c r="D370" s="144" t="s">
        <v>154</v>
      </c>
      <c r="E370" s="141">
        <v>2300</v>
      </c>
      <c r="F370" s="141">
        <v>2300</v>
      </c>
      <c r="G370" s="141">
        <v>2300</v>
      </c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54"/>
    </row>
    <row r="371" spans="1:19" s="1" customFormat="1" ht="18.75" customHeight="1">
      <c r="A371" s="227"/>
      <c r="B371" s="228"/>
      <c r="C371" s="228" t="s">
        <v>160</v>
      </c>
      <c r="D371" s="229" t="s">
        <v>155</v>
      </c>
      <c r="E371" s="141">
        <v>330</v>
      </c>
      <c r="F371" s="141">
        <v>330</v>
      </c>
      <c r="G371" s="141">
        <v>330</v>
      </c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54"/>
    </row>
    <row r="372" spans="1:19" s="1" customFormat="1" ht="18.75" customHeight="1">
      <c r="A372" s="227"/>
      <c r="B372" s="228"/>
      <c r="C372" s="228" t="s">
        <v>469</v>
      </c>
      <c r="D372" s="229" t="s">
        <v>178</v>
      </c>
      <c r="E372" s="141">
        <v>14600</v>
      </c>
      <c r="F372" s="141">
        <v>14600</v>
      </c>
      <c r="G372" s="141">
        <v>14600</v>
      </c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54"/>
    </row>
    <row r="373" spans="1:19" s="1" customFormat="1" ht="16.5" customHeight="1">
      <c r="A373" s="162"/>
      <c r="B373" s="156"/>
      <c r="C373" s="156">
        <v>4300</v>
      </c>
      <c r="D373" s="144" t="s">
        <v>147</v>
      </c>
      <c r="E373" s="141">
        <v>20000</v>
      </c>
      <c r="F373" s="141">
        <v>20000</v>
      </c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54"/>
    </row>
    <row r="374" spans="1:19" s="1" customFormat="1" ht="15.75" customHeight="1">
      <c r="A374" s="137"/>
      <c r="B374" s="138">
        <v>90013</v>
      </c>
      <c r="C374" s="138"/>
      <c r="D374" s="139" t="s">
        <v>263</v>
      </c>
      <c r="E374" s="142">
        <v>18000</v>
      </c>
      <c r="F374" s="142">
        <v>18000</v>
      </c>
      <c r="G374" s="224"/>
      <c r="H374" s="224"/>
      <c r="I374" s="224"/>
      <c r="J374" s="224"/>
      <c r="K374" s="224"/>
      <c r="L374" s="223"/>
      <c r="M374" s="223"/>
      <c r="N374" s="223"/>
      <c r="O374" s="223"/>
      <c r="P374" s="223"/>
      <c r="Q374" s="223"/>
      <c r="R374" s="223"/>
      <c r="S374" s="54"/>
    </row>
    <row r="375" spans="1:19" s="1" customFormat="1" ht="17.25" customHeight="1">
      <c r="A375" s="162"/>
      <c r="B375" s="156"/>
      <c r="C375" s="156">
        <v>4300</v>
      </c>
      <c r="D375" s="144" t="s">
        <v>147</v>
      </c>
      <c r="E375" s="141">
        <v>18000</v>
      </c>
      <c r="F375" s="141">
        <v>18000</v>
      </c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54"/>
    </row>
    <row r="376" spans="1:19" s="1" customFormat="1" ht="25.5">
      <c r="A376" s="137"/>
      <c r="B376" s="138">
        <v>90015</v>
      </c>
      <c r="C376" s="138"/>
      <c r="D376" s="139" t="s">
        <v>264</v>
      </c>
      <c r="E376" s="142">
        <f>E377+E378+E379</f>
        <v>142000</v>
      </c>
      <c r="F376" s="142">
        <f>F377+F378+F379</f>
        <v>142000</v>
      </c>
      <c r="G376" s="224"/>
      <c r="H376" s="224"/>
      <c r="I376" s="224"/>
      <c r="J376" s="224"/>
      <c r="K376" s="224"/>
      <c r="L376" s="224"/>
      <c r="M376" s="223"/>
      <c r="N376" s="223"/>
      <c r="O376" s="223"/>
      <c r="P376" s="223"/>
      <c r="Q376" s="223"/>
      <c r="R376" s="223"/>
      <c r="S376" s="54"/>
    </row>
    <row r="377" spans="1:19" s="1" customFormat="1" ht="25.5">
      <c r="A377" s="162"/>
      <c r="B377" s="156"/>
      <c r="C377" s="156" t="s">
        <v>145</v>
      </c>
      <c r="D377" s="144" t="s">
        <v>146</v>
      </c>
      <c r="E377" s="141">
        <v>2000</v>
      </c>
      <c r="F377" s="141">
        <v>2000</v>
      </c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54"/>
    </row>
    <row r="378" spans="1:19" s="1" customFormat="1" ht="21" customHeight="1">
      <c r="A378" s="162"/>
      <c r="B378" s="156"/>
      <c r="C378" s="156">
        <v>4260</v>
      </c>
      <c r="D378" s="144" t="s">
        <v>161</v>
      </c>
      <c r="E378" s="141">
        <v>125000</v>
      </c>
      <c r="F378" s="141">
        <v>125000</v>
      </c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54"/>
    </row>
    <row r="379" spans="1:19" s="1" customFormat="1" ht="21" customHeight="1">
      <c r="A379" s="162"/>
      <c r="B379" s="156"/>
      <c r="C379" s="156">
        <v>4270</v>
      </c>
      <c r="D379" s="144" t="s">
        <v>156</v>
      </c>
      <c r="E379" s="141">
        <v>15000</v>
      </c>
      <c r="F379" s="141">
        <v>15000</v>
      </c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54"/>
    </row>
    <row r="380" spans="1:19" s="1" customFormat="1" ht="53.25" customHeight="1">
      <c r="A380" s="137"/>
      <c r="B380" s="138">
        <v>90019</v>
      </c>
      <c r="C380" s="138"/>
      <c r="D380" s="250" t="s">
        <v>490</v>
      </c>
      <c r="E380" s="142">
        <f>E381+E382+E383</f>
        <v>105000</v>
      </c>
      <c r="F380" s="142">
        <v>105000</v>
      </c>
      <c r="G380" s="224"/>
      <c r="H380" s="224"/>
      <c r="I380" s="224"/>
      <c r="J380" s="224"/>
      <c r="K380" s="224"/>
      <c r="L380" s="224"/>
      <c r="M380" s="224"/>
      <c r="N380" s="223"/>
      <c r="O380" s="223"/>
      <c r="P380" s="223"/>
      <c r="Q380" s="223"/>
      <c r="R380" s="223"/>
      <c r="S380" s="54"/>
    </row>
    <row r="381" spans="1:19" s="1" customFormat="1" ht="26.25" customHeight="1">
      <c r="A381" s="162"/>
      <c r="B381" s="156"/>
      <c r="C381" s="156" t="s">
        <v>145</v>
      </c>
      <c r="D381" s="144" t="s">
        <v>146</v>
      </c>
      <c r="E381" s="141">
        <v>10000</v>
      </c>
      <c r="F381" s="141">
        <v>10000</v>
      </c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54"/>
    </row>
    <row r="382" spans="1:19" s="1" customFormat="1" ht="22.5" customHeight="1">
      <c r="A382" s="162"/>
      <c r="B382" s="156"/>
      <c r="C382" s="156" t="s">
        <v>187</v>
      </c>
      <c r="D382" s="144" t="s">
        <v>147</v>
      </c>
      <c r="E382" s="141">
        <v>15000</v>
      </c>
      <c r="F382" s="141">
        <v>15000</v>
      </c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54"/>
    </row>
    <row r="383" spans="1:19" s="1" customFormat="1" ht="21" customHeight="1">
      <c r="A383" s="162"/>
      <c r="B383" s="156"/>
      <c r="C383" s="156">
        <v>4430</v>
      </c>
      <c r="D383" s="144" t="s">
        <v>148</v>
      </c>
      <c r="E383" s="141">
        <v>80000</v>
      </c>
      <c r="F383" s="141">
        <v>80000</v>
      </c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54"/>
    </row>
    <row r="384" spans="1:19" s="21" customFormat="1" ht="18" customHeight="1">
      <c r="A384" s="137"/>
      <c r="B384" s="138" t="s">
        <v>464</v>
      </c>
      <c r="C384" s="138"/>
      <c r="D384" s="139" t="s">
        <v>17</v>
      </c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55"/>
    </row>
    <row r="385" spans="1:19" s="1" customFormat="1" ht="27" customHeight="1">
      <c r="A385" s="162"/>
      <c r="B385" s="156"/>
      <c r="C385" s="156" t="s">
        <v>145</v>
      </c>
      <c r="D385" s="144" t="s">
        <v>146</v>
      </c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54"/>
    </row>
    <row r="386" spans="1:19" s="1" customFormat="1" ht="18" customHeight="1">
      <c r="A386" s="162"/>
      <c r="B386" s="156"/>
      <c r="C386" s="156" t="s">
        <v>187</v>
      </c>
      <c r="D386" s="144" t="s">
        <v>147</v>
      </c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54"/>
    </row>
    <row r="387" spans="1:20" s="1" customFormat="1" ht="39.75" customHeight="1">
      <c r="A387" s="153">
        <v>921</v>
      </c>
      <c r="B387" s="152"/>
      <c r="C387" s="152"/>
      <c r="D387" s="163" t="s">
        <v>265</v>
      </c>
      <c r="E387" s="143">
        <f>E388+E403</f>
        <v>201065</v>
      </c>
      <c r="F387" s="143">
        <f>F388+F403</f>
        <v>201065</v>
      </c>
      <c r="G387" s="143">
        <f>G388</f>
        <v>89665</v>
      </c>
      <c r="H387" s="143"/>
      <c r="I387" s="143">
        <f>I403</f>
        <v>58000</v>
      </c>
      <c r="J387" s="222"/>
      <c r="K387" s="222"/>
      <c r="L387" s="222"/>
      <c r="M387" s="222"/>
      <c r="N387" s="222"/>
      <c r="O387" s="222"/>
      <c r="P387" s="222"/>
      <c r="Q387" s="222"/>
      <c r="R387" s="222"/>
      <c r="S387" s="58"/>
      <c r="T387" s="39"/>
    </row>
    <row r="388" spans="1:19" s="1" customFormat="1" ht="25.5">
      <c r="A388" s="137"/>
      <c r="B388" s="138">
        <v>92109</v>
      </c>
      <c r="C388" s="138"/>
      <c r="D388" s="139" t="s">
        <v>266</v>
      </c>
      <c r="E388" s="142">
        <f>SUM(E389:E402)</f>
        <v>143065</v>
      </c>
      <c r="F388" s="142">
        <f>SUM(F389:F402)</f>
        <v>143065</v>
      </c>
      <c r="G388" s="142">
        <f>SUM(G389:G392)</f>
        <v>89665</v>
      </c>
      <c r="H388" s="224"/>
      <c r="I388" s="224"/>
      <c r="J388" s="224"/>
      <c r="K388" s="224"/>
      <c r="L388" s="224"/>
      <c r="M388" s="224"/>
      <c r="N388" s="224"/>
      <c r="O388" s="223"/>
      <c r="P388" s="223"/>
      <c r="Q388" s="223"/>
      <c r="R388" s="223"/>
      <c r="S388" s="54"/>
    </row>
    <row r="389" spans="1:19" s="1" customFormat="1" ht="26.25" customHeight="1">
      <c r="A389" s="162"/>
      <c r="B389" s="156"/>
      <c r="C389" s="156">
        <v>4010</v>
      </c>
      <c r="D389" s="144" t="s">
        <v>166</v>
      </c>
      <c r="E389" s="141">
        <v>73940</v>
      </c>
      <c r="F389" s="141">
        <v>73940</v>
      </c>
      <c r="G389" s="141">
        <v>73940</v>
      </c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54"/>
    </row>
    <row r="390" spans="1:19" s="1" customFormat="1" ht="15" customHeight="1">
      <c r="A390" s="162"/>
      <c r="B390" s="156"/>
      <c r="C390" s="156">
        <v>4040</v>
      </c>
      <c r="D390" s="144" t="s">
        <v>409</v>
      </c>
      <c r="E390" s="141">
        <v>3615</v>
      </c>
      <c r="F390" s="141">
        <v>3615</v>
      </c>
      <c r="G390" s="141">
        <v>3615</v>
      </c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54"/>
    </row>
    <row r="391" spans="1:19" s="1" customFormat="1" ht="25.5">
      <c r="A391" s="162"/>
      <c r="B391" s="156"/>
      <c r="C391" s="156">
        <v>4110</v>
      </c>
      <c r="D391" s="144" t="s">
        <v>154</v>
      </c>
      <c r="E391" s="141">
        <v>11630</v>
      </c>
      <c r="F391" s="141">
        <v>11630</v>
      </c>
      <c r="G391" s="141">
        <v>11630</v>
      </c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54"/>
    </row>
    <row r="392" spans="1:19" s="1" customFormat="1" ht="15" customHeight="1">
      <c r="A392" s="162"/>
      <c r="B392" s="156"/>
      <c r="C392" s="156">
        <v>4120</v>
      </c>
      <c r="D392" s="144" t="s">
        <v>155</v>
      </c>
      <c r="E392" s="141">
        <v>480</v>
      </c>
      <c r="F392" s="141">
        <v>480</v>
      </c>
      <c r="G392" s="141">
        <v>480</v>
      </c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54"/>
    </row>
    <row r="393" spans="1:19" s="1" customFormat="1" ht="25.5">
      <c r="A393" s="162"/>
      <c r="B393" s="156"/>
      <c r="C393" s="156">
        <v>4210</v>
      </c>
      <c r="D393" s="144" t="s">
        <v>146</v>
      </c>
      <c r="E393" s="141">
        <v>14000</v>
      </c>
      <c r="F393" s="141">
        <v>14000</v>
      </c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54"/>
    </row>
    <row r="394" spans="1:19" s="1" customFormat="1" ht="15.75" customHeight="1">
      <c r="A394" s="162"/>
      <c r="B394" s="156"/>
      <c r="C394" s="156">
        <v>4260</v>
      </c>
      <c r="D394" s="144" t="s">
        <v>161</v>
      </c>
      <c r="E394" s="141">
        <v>10000</v>
      </c>
      <c r="F394" s="141">
        <v>10000</v>
      </c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54"/>
    </row>
    <row r="395" spans="1:19" s="1" customFormat="1" ht="18" customHeight="1">
      <c r="A395" s="162"/>
      <c r="B395" s="156"/>
      <c r="C395" s="156">
        <v>4270</v>
      </c>
      <c r="D395" s="144" t="s">
        <v>156</v>
      </c>
      <c r="E395" s="141">
        <v>15000</v>
      </c>
      <c r="F395" s="141">
        <v>15000</v>
      </c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54"/>
    </row>
    <row r="396" spans="1:19" s="1" customFormat="1" ht="19.5" customHeight="1">
      <c r="A396" s="162"/>
      <c r="B396" s="156"/>
      <c r="C396" s="156">
        <v>4280</v>
      </c>
      <c r="D396" s="144" t="s">
        <v>157</v>
      </c>
      <c r="E396" s="141">
        <v>200</v>
      </c>
      <c r="F396" s="141">
        <v>200</v>
      </c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54"/>
    </row>
    <row r="397" spans="1:19" s="1" customFormat="1" ht="15.75" customHeight="1">
      <c r="A397" s="162"/>
      <c r="B397" s="156"/>
      <c r="C397" s="156">
        <v>4300</v>
      </c>
      <c r="D397" s="144" t="s">
        <v>147</v>
      </c>
      <c r="E397" s="141">
        <v>6000</v>
      </c>
      <c r="F397" s="141">
        <v>6000</v>
      </c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54"/>
    </row>
    <row r="398" spans="1:19" s="1" customFormat="1" ht="25.5">
      <c r="A398" s="162"/>
      <c r="B398" s="156"/>
      <c r="C398" s="156">
        <v>4350</v>
      </c>
      <c r="D398" s="144" t="s">
        <v>226</v>
      </c>
      <c r="E398" s="141">
        <v>1700</v>
      </c>
      <c r="F398" s="141">
        <v>1700</v>
      </c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54"/>
    </row>
    <row r="399" spans="1:19" s="1" customFormat="1" ht="38.25">
      <c r="A399" s="162"/>
      <c r="B399" s="156"/>
      <c r="C399" s="156">
        <v>4370</v>
      </c>
      <c r="D399" s="144" t="s">
        <v>267</v>
      </c>
      <c r="E399" s="141">
        <v>1500</v>
      </c>
      <c r="F399" s="141">
        <v>1500</v>
      </c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54"/>
    </row>
    <row r="400" spans="1:19" s="1" customFormat="1" ht="15" customHeight="1">
      <c r="A400" s="162"/>
      <c r="B400" s="156"/>
      <c r="C400" s="156">
        <v>4430</v>
      </c>
      <c r="D400" s="144" t="s">
        <v>148</v>
      </c>
      <c r="E400" s="141">
        <v>600</v>
      </c>
      <c r="F400" s="141">
        <v>600</v>
      </c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54"/>
    </row>
    <row r="401" spans="1:19" s="1" customFormat="1" ht="25.5">
      <c r="A401" s="162"/>
      <c r="B401" s="156"/>
      <c r="C401" s="156">
        <v>4440</v>
      </c>
      <c r="D401" s="144" t="s">
        <v>227</v>
      </c>
      <c r="E401" s="141">
        <v>4400</v>
      </c>
      <c r="F401" s="141">
        <v>4400</v>
      </c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54"/>
    </row>
    <row r="402" spans="1:19" s="1" customFormat="1" ht="38.25">
      <c r="A402" s="162"/>
      <c r="B402" s="156"/>
      <c r="C402" s="156" t="s">
        <v>197</v>
      </c>
      <c r="D402" s="144" t="s">
        <v>171</v>
      </c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54"/>
    </row>
    <row r="403" spans="1:19" s="1" customFormat="1" ht="15.75" customHeight="1">
      <c r="A403" s="137"/>
      <c r="B403" s="138">
        <v>92116</v>
      </c>
      <c r="C403" s="138"/>
      <c r="D403" s="139" t="s">
        <v>268</v>
      </c>
      <c r="E403" s="142">
        <v>58000</v>
      </c>
      <c r="F403" s="142">
        <v>58000</v>
      </c>
      <c r="G403" s="142"/>
      <c r="H403" s="142"/>
      <c r="I403" s="142">
        <v>58000</v>
      </c>
      <c r="J403" s="224"/>
      <c r="K403" s="224"/>
      <c r="L403" s="224"/>
      <c r="M403" s="224"/>
      <c r="N403" s="223"/>
      <c r="O403" s="223"/>
      <c r="P403" s="223"/>
      <c r="Q403" s="223"/>
      <c r="R403" s="223"/>
      <c r="S403" s="54"/>
    </row>
    <row r="404" spans="1:19" s="1" customFormat="1" ht="38.25">
      <c r="A404" s="162"/>
      <c r="B404" s="156"/>
      <c r="C404" s="156">
        <v>2480</v>
      </c>
      <c r="D404" s="144" t="s">
        <v>269</v>
      </c>
      <c r="E404" s="141">
        <v>58000</v>
      </c>
      <c r="F404" s="141">
        <v>58000</v>
      </c>
      <c r="G404" s="141"/>
      <c r="H404" s="141"/>
      <c r="I404" s="141">
        <v>58000</v>
      </c>
      <c r="J404" s="223"/>
      <c r="K404" s="223"/>
      <c r="L404" s="223"/>
      <c r="M404" s="223"/>
      <c r="N404" s="223"/>
      <c r="O404" s="223"/>
      <c r="P404" s="223"/>
      <c r="Q404" s="223"/>
      <c r="R404" s="223"/>
      <c r="S404" s="54"/>
    </row>
    <row r="405" spans="1:19" s="1" customFormat="1" ht="25.5">
      <c r="A405" s="153">
        <v>926</v>
      </c>
      <c r="B405" s="152"/>
      <c r="C405" s="152"/>
      <c r="D405" s="163" t="s">
        <v>270</v>
      </c>
      <c r="E405" s="143">
        <f>E406+E410</f>
        <v>31000</v>
      </c>
      <c r="F405" s="143">
        <f>F406+F410</f>
        <v>31000</v>
      </c>
      <c r="G405" s="143"/>
      <c r="H405" s="143"/>
      <c r="I405" s="143">
        <f>I410</f>
        <v>18000</v>
      </c>
      <c r="J405" s="222"/>
      <c r="K405" s="222"/>
      <c r="L405" s="222"/>
      <c r="M405" s="222"/>
      <c r="N405" s="222"/>
      <c r="O405" s="143"/>
      <c r="P405" s="222"/>
      <c r="Q405" s="222"/>
      <c r="R405" s="222"/>
      <c r="S405" s="54"/>
    </row>
    <row r="406" spans="1:19" s="1" customFormat="1" ht="17.25" customHeight="1">
      <c r="A406" s="137"/>
      <c r="B406" s="138">
        <v>92601</v>
      </c>
      <c r="C406" s="138"/>
      <c r="D406" s="139" t="s">
        <v>271</v>
      </c>
      <c r="E406" s="142"/>
      <c r="F406" s="142"/>
      <c r="G406" s="142"/>
      <c r="H406" s="142"/>
      <c r="I406" s="142"/>
      <c r="J406" s="224"/>
      <c r="K406" s="224"/>
      <c r="L406" s="224"/>
      <c r="M406" s="224"/>
      <c r="N406" s="224"/>
      <c r="O406" s="142"/>
      <c r="P406" s="224"/>
      <c r="Q406" s="224"/>
      <c r="R406" s="224"/>
      <c r="S406" s="54"/>
    </row>
    <row r="407" spans="1:19" s="1" customFormat="1" ht="25.5" customHeight="1">
      <c r="A407" s="162"/>
      <c r="B407" s="156"/>
      <c r="C407" s="156" t="s">
        <v>142</v>
      </c>
      <c r="D407" s="144" t="s">
        <v>158</v>
      </c>
      <c r="E407" s="141"/>
      <c r="F407" s="141"/>
      <c r="G407" s="141"/>
      <c r="H407" s="141"/>
      <c r="I407" s="141"/>
      <c r="J407" s="223"/>
      <c r="K407" s="223"/>
      <c r="L407" s="223"/>
      <c r="M407" s="223"/>
      <c r="N407" s="223"/>
      <c r="O407" s="141"/>
      <c r="P407" s="223"/>
      <c r="Q407" s="223"/>
      <c r="R407" s="223"/>
      <c r="S407" s="54"/>
    </row>
    <row r="408" spans="1:19" s="1" customFormat="1" ht="38.25" customHeight="1">
      <c r="A408" s="162"/>
      <c r="B408" s="156"/>
      <c r="C408" s="156" t="s">
        <v>143</v>
      </c>
      <c r="D408" s="146" t="s">
        <v>411</v>
      </c>
      <c r="E408" s="141"/>
      <c r="F408" s="141"/>
      <c r="G408" s="141"/>
      <c r="H408" s="141"/>
      <c r="I408" s="141"/>
      <c r="J408" s="223"/>
      <c r="K408" s="223"/>
      <c r="L408" s="223"/>
      <c r="M408" s="223"/>
      <c r="N408" s="223"/>
      <c r="O408" s="223"/>
      <c r="P408" s="223"/>
      <c r="Q408" s="223"/>
      <c r="R408" s="223"/>
      <c r="S408" s="54"/>
    </row>
    <row r="409" spans="1:19" s="1" customFormat="1" ht="40.5" customHeight="1">
      <c r="A409" s="170"/>
      <c r="B409" s="168"/>
      <c r="C409" s="156" t="s">
        <v>410</v>
      </c>
      <c r="D409" s="144" t="s">
        <v>412</v>
      </c>
      <c r="E409" s="141"/>
      <c r="F409" s="141"/>
      <c r="G409" s="141"/>
      <c r="H409" s="141"/>
      <c r="I409" s="141"/>
      <c r="J409" s="223"/>
      <c r="K409" s="223"/>
      <c r="L409" s="223"/>
      <c r="M409" s="223"/>
      <c r="N409" s="223"/>
      <c r="O409" s="223"/>
      <c r="P409" s="223"/>
      <c r="Q409" s="223"/>
      <c r="R409" s="223"/>
      <c r="S409" s="54"/>
    </row>
    <row r="410" spans="1:19" s="1" customFormat="1" ht="17.25" customHeight="1">
      <c r="A410" s="171"/>
      <c r="B410" s="138">
        <v>92695</v>
      </c>
      <c r="C410" s="138"/>
      <c r="D410" s="139" t="s">
        <v>17</v>
      </c>
      <c r="E410" s="142">
        <f>SUM(E411:E414)</f>
        <v>31000</v>
      </c>
      <c r="F410" s="142">
        <f>SUM(F411:F414)</f>
        <v>31000</v>
      </c>
      <c r="G410" s="142"/>
      <c r="H410" s="142"/>
      <c r="I410" s="142">
        <v>18000</v>
      </c>
      <c r="J410" s="224"/>
      <c r="K410" s="224"/>
      <c r="L410" s="224"/>
      <c r="M410" s="224"/>
      <c r="N410" s="224"/>
      <c r="O410" s="223"/>
      <c r="P410" s="223"/>
      <c r="Q410" s="223"/>
      <c r="R410" s="223"/>
      <c r="S410" s="54"/>
    </row>
    <row r="411" spans="1:19" s="1" customFormat="1" ht="54.75" customHeight="1">
      <c r="A411" s="230"/>
      <c r="B411" s="165"/>
      <c r="C411" s="165" t="s">
        <v>481</v>
      </c>
      <c r="D411" s="166" t="s">
        <v>482</v>
      </c>
      <c r="E411" s="141">
        <v>18000</v>
      </c>
      <c r="F411" s="141">
        <v>18000</v>
      </c>
      <c r="G411" s="223"/>
      <c r="H411" s="223"/>
      <c r="I411" s="141">
        <v>18000</v>
      </c>
      <c r="J411" s="223"/>
      <c r="K411" s="223"/>
      <c r="L411" s="223"/>
      <c r="M411" s="223"/>
      <c r="N411" s="223"/>
      <c r="O411" s="223"/>
      <c r="P411" s="223"/>
      <c r="Q411" s="223"/>
      <c r="R411" s="223"/>
      <c r="S411" s="54"/>
    </row>
    <row r="412" spans="1:19" s="1" customFormat="1" ht="63.75" customHeight="1">
      <c r="A412" s="162"/>
      <c r="B412" s="156"/>
      <c r="C412" s="156">
        <v>2830</v>
      </c>
      <c r="D412" s="144" t="s">
        <v>272</v>
      </c>
      <c r="E412" s="141"/>
      <c r="F412" s="141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54"/>
    </row>
    <row r="413" spans="1:19" s="1" customFormat="1" ht="25.5">
      <c r="A413" s="162"/>
      <c r="B413" s="156"/>
      <c r="C413" s="156">
        <v>4210</v>
      </c>
      <c r="D413" s="144" t="s">
        <v>146</v>
      </c>
      <c r="E413" s="141">
        <v>6000</v>
      </c>
      <c r="F413" s="141">
        <v>6000</v>
      </c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54"/>
    </row>
    <row r="414" spans="1:19" s="1" customFormat="1" ht="16.5" customHeight="1">
      <c r="A414" s="162"/>
      <c r="B414" s="156"/>
      <c r="C414" s="156">
        <v>4300</v>
      </c>
      <c r="D414" s="144" t="s">
        <v>147</v>
      </c>
      <c r="E414" s="141">
        <v>7000</v>
      </c>
      <c r="F414" s="141">
        <v>7000</v>
      </c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54"/>
    </row>
    <row r="415" spans="1:19" s="60" customFormat="1" ht="24.75" customHeight="1">
      <c r="A415" s="264" t="s">
        <v>273</v>
      </c>
      <c r="B415" s="264"/>
      <c r="C415" s="264"/>
      <c r="D415" s="264"/>
      <c r="E415" s="233">
        <f>E8+E25+E39+E49+E52+E102+E114+E150+E155+E158+E164+E263+E275+E344+E354+E366+E387+E405</f>
        <v>12050005</v>
      </c>
      <c r="F415" s="233">
        <f>F8+F25+F39+F49+F52+F102+F114+F150+F155+F158+F164+F263+F275+F344+F354+F366++F387+F405</f>
        <v>9636062</v>
      </c>
      <c r="G415" s="233">
        <f>G25+G39+G52+G102+G114+G150+G155+G164+G263+G275+G344+G354+G366+G387</f>
        <v>5324426</v>
      </c>
      <c r="H415" s="226"/>
      <c r="I415" s="233">
        <f>I25+I164+I387+I405</f>
        <v>181600</v>
      </c>
      <c r="J415" s="233">
        <f>J52+J114+J164+J275+J354</f>
        <v>1745758</v>
      </c>
      <c r="K415" s="233">
        <f>K275+K344</f>
        <v>144000</v>
      </c>
      <c r="L415" s="226"/>
      <c r="M415" s="233">
        <f>M155</f>
        <v>90000</v>
      </c>
      <c r="N415" s="233">
        <f>N8+N25+N39+N52+N114+N405</f>
        <v>2413943</v>
      </c>
      <c r="O415" s="233">
        <f>O8+O25+O39+O52+O114+O405</f>
        <v>2413943</v>
      </c>
      <c r="P415" s="233">
        <f>P8+P405</f>
        <v>1903943</v>
      </c>
      <c r="Q415" s="226"/>
      <c r="R415" s="226"/>
      <c r="S415" s="59"/>
    </row>
    <row r="417" spans="1:4" ht="14.25">
      <c r="A417" s="61" t="s">
        <v>274</v>
      </c>
      <c r="B417" s="41"/>
      <c r="C417" s="41"/>
      <c r="D417" s="41"/>
    </row>
    <row r="418" spans="1:4" ht="12.75">
      <c r="A418" s="253" t="s">
        <v>275</v>
      </c>
      <c r="B418" s="253"/>
      <c r="C418" s="253"/>
      <c r="D418" s="253"/>
    </row>
  </sheetData>
  <sheetProtection/>
  <mergeCells count="13">
    <mergeCell ref="S5:S6"/>
    <mergeCell ref="A415:D415"/>
    <mergeCell ref="A418:D418"/>
    <mergeCell ref="F4:P4"/>
    <mergeCell ref="A1:P1"/>
    <mergeCell ref="A4:A6"/>
    <mergeCell ref="B4:B6"/>
    <mergeCell ref="C4:C6"/>
    <mergeCell ref="D4:D6"/>
    <mergeCell ref="E4:E6"/>
    <mergeCell ref="F5:F6"/>
    <mergeCell ref="G5:M5"/>
    <mergeCell ref="O5:R5"/>
  </mergeCells>
  <printOptions horizontalCentered="1"/>
  <pageMargins left="0.39375" right="0.39375" top="1.5097222222222224" bottom="0.7875" header="0.5118055555555556" footer="0.5118055555555556"/>
  <pageSetup horizontalDpi="300" verticalDpi="300" orientation="landscape" paperSize="9" scale="75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PageLayoutView="0" workbookViewId="0" topLeftCell="A9">
      <selection activeCell="E9" sqref="E9"/>
    </sheetView>
  </sheetViews>
  <sheetFormatPr defaultColWidth="9.00390625" defaultRowHeight="12.75"/>
  <cols>
    <col min="1" max="1" width="5.625" style="42" customWidth="1"/>
    <col min="2" max="2" width="6.875" style="42" customWidth="1"/>
    <col min="3" max="3" width="7.75390625" style="42" customWidth="1"/>
    <col min="4" max="4" width="7.625" style="42" customWidth="1"/>
    <col min="5" max="5" width="31.625" style="42" customWidth="1"/>
    <col min="6" max="6" width="15.25390625" style="42" customWidth="1"/>
    <col min="7" max="7" width="12.875" style="42" customWidth="1"/>
    <col min="8" max="8" width="13.125" style="42" customWidth="1"/>
    <col min="9" max="9" width="12.625" style="42" customWidth="1"/>
    <col min="10" max="10" width="13.00390625" style="42" customWidth="1"/>
    <col min="11" max="11" width="18.00390625" style="42" customWidth="1"/>
    <col min="12" max="16384" width="9.125" style="42" customWidth="1"/>
  </cols>
  <sheetData>
    <row r="1" spans="1:11" ht="18">
      <c r="A1" s="266" t="s">
        <v>495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0.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3" t="s">
        <v>120</v>
      </c>
    </row>
    <row r="3" spans="1:12" s="45" customFormat="1" ht="19.5" customHeight="1">
      <c r="A3" s="267" t="s">
        <v>276</v>
      </c>
      <c r="B3" s="267" t="s">
        <v>0</v>
      </c>
      <c r="C3" s="267" t="s">
        <v>277</v>
      </c>
      <c r="D3" s="267" t="s">
        <v>278</v>
      </c>
      <c r="E3" s="258" t="s">
        <v>298</v>
      </c>
      <c r="F3" s="258" t="s">
        <v>279</v>
      </c>
      <c r="G3" s="258"/>
      <c r="H3" s="258"/>
      <c r="I3" s="258"/>
      <c r="J3" s="258"/>
      <c r="K3" s="258" t="s">
        <v>280</v>
      </c>
      <c r="L3" s="41"/>
    </row>
    <row r="4" spans="1:12" s="45" customFormat="1" ht="19.5" customHeight="1">
      <c r="A4" s="267"/>
      <c r="B4" s="267"/>
      <c r="C4" s="267"/>
      <c r="D4" s="267"/>
      <c r="E4" s="258"/>
      <c r="F4" s="258" t="s">
        <v>491</v>
      </c>
      <c r="G4" s="258" t="s">
        <v>281</v>
      </c>
      <c r="H4" s="258"/>
      <c r="I4" s="258"/>
      <c r="J4" s="258"/>
      <c r="K4" s="258"/>
      <c r="L4" s="41"/>
    </row>
    <row r="5" spans="1:12" s="45" customFormat="1" ht="29.25" customHeight="1">
      <c r="A5" s="267"/>
      <c r="B5" s="267"/>
      <c r="C5" s="267"/>
      <c r="D5" s="267"/>
      <c r="E5" s="258"/>
      <c r="F5" s="258"/>
      <c r="G5" s="258" t="s">
        <v>283</v>
      </c>
      <c r="H5" s="258" t="s">
        <v>284</v>
      </c>
      <c r="I5" s="258" t="s">
        <v>299</v>
      </c>
      <c r="J5" s="258" t="s">
        <v>285</v>
      </c>
      <c r="K5" s="258"/>
      <c r="L5" s="41"/>
    </row>
    <row r="6" spans="1:12" s="45" customFormat="1" ht="19.5" customHeight="1">
      <c r="A6" s="267"/>
      <c r="B6" s="267"/>
      <c r="C6" s="267"/>
      <c r="D6" s="267"/>
      <c r="E6" s="258"/>
      <c r="F6" s="258"/>
      <c r="G6" s="258"/>
      <c r="H6" s="258"/>
      <c r="I6" s="258"/>
      <c r="J6" s="258"/>
      <c r="K6" s="258"/>
      <c r="L6" s="41"/>
    </row>
    <row r="7" spans="1:12" s="45" customFormat="1" ht="19.5" customHeight="1">
      <c r="A7" s="267"/>
      <c r="B7" s="267"/>
      <c r="C7" s="267"/>
      <c r="D7" s="267"/>
      <c r="E7" s="258"/>
      <c r="F7" s="258"/>
      <c r="G7" s="258"/>
      <c r="H7" s="258"/>
      <c r="I7" s="258"/>
      <c r="J7" s="258"/>
      <c r="K7" s="258"/>
      <c r="L7" s="41"/>
    </row>
    <row r="8" spans="1:12" ht="7.5" customHeight="1">
      <c r="A8" s="64">
        <v>1</v>
      </c>
      <c r="B8" s="64">
        <v>2</v>
      </c>
      <c r="C8" s="64">
        <v>3</v>
      </c>
      <c r="D8" s="64">
        <v>4</v>
      </c>
      <c r="E8" s="64">
        <v>5</v>
      </c>
      <c r="F8" s="64">
        <v>7</v>
      </c>
      <c r="G8" s="64">
        <v>8</v>
      </c>
      <c r="H8" s="64">
        <v>9</v>
      </c>
      <c r="I8" s="64">
        <v>10</v>
      </c>
      <c r="J8" s="64">
        <v>11</v>
      </c>
      <c r="K8" s="64">
        <v>12</v>
      </c>
      <c r="L8" s="41"/>
    </row>
    <row r="9" spans="1:12" ht="108.75" customHeight="1">
      <c r="A9" s="240">
        <v>1</v>
      </c>
      <c r="B9" s="319" t="s">
        <v>7</v>
      </c>
      <c r="C9" s="319" t="s">
        <v>9</v>
      </c>
      <c r="D9" s="322" t="s">
        <v>484</v>
      </c>
      <c r="E9" s="242" t="s">
        <v>450</v>
      </c>
      <c r="F9" s="243">
        <v>1800000</v>
      </c>
      <c r="G9" s="243">
        <v>62222</v>
      </c>
      <c r="H9" s="243">
        <v>669472</v>
      </c>
      <c r="I9" s="241" t="s">
        <v>287</v>
      </c>
      <c r="J9" s="243">
        <v>1068306</v>
      </c>
      <c r="K9" s="242" t="s">
        <v>431</v>
      </c>
      <c r="L9" s="41"/>
    </row>
    <row r="10" spans="1:12" ht="46.5" customHeight="1">
      <c r="A10" s="244">
        <v>2</v>
      </c>
      <c r="B10" s="244">
        <v>600</v>
      </c>
      <c r="C10" s="321" t="s">
        <v>9</v>
      </c>
      <c r="D10" s="244">
        <v>6050</v>
      </c>
      <c r="E10" s="245" t="s">
        <v>517</v>
      </c>
      <c r="F10" s="246">
        <v>130000</v>
      </c>
      <c r="G10" s="246">
        <v>130000</v>
      </c>
      <c r="H10" s="246"/>
      <c r="I10" s="247" t="s">
        <v>287</v>
      </c>
      <c r="J10" s="246"/>
      <c r="K10" s="245" t="s">
        <v>431</v>
      </c>
      <c r="L10" s="41"/>
    </row>
    <row r="11" spans="1:12" ht="54" customHeight="1">
      <c r="A11" s="244">
        <v>3</v>
      </c>
      <c r="B11" s="244">
        <v>600</v>
      </c>
      <c r="C11" s="321" t="s">
        <v>9</v>
      </c>
      <c r="D11" s="244">
        <v>6050</v>
      </c>
      <c r="E11" s="245" t="s">
        <v>518</v>
      </c>
      <c r="F11" s="246">
        <v>30000</v>
      </c>
      <c r="G11" s="246">
        <v>30000</v>
      </c>
      <c r="H11" s="246"/>
      <c r="I11" s="247" t="s">
        <v>287</v>
      </c>
      <c r="J11" s="246"/>
      <c r="K11" s="245" t="s">
        <v>431</v>
      </c>
      <c r="L11" s="41"/>
    </row>
    <row r="12" spans="1:12" ht="54" customHeight="1">
      <c r="A12" s="244">
        <v>4</v>
      </c>
      <c r="B12" s="244">
        <v>600</v>
      </c>
      <c r="C12" s="320" t="s">
        <v>493</v>
      </c>
      <c r="D12" s="320" t="s">
        <v>142</v>
      </c>
      <c r="E12" s="245" t="s">
        <v>516</v>
      </c>
      <c r="F12" s="246">
        <v>120000</v>
      </c>
      <c r="G12" s="246">
        <v>60000</v>
      </c>
      <c r="H12" s="246"/>
      <c r="I12" s="247" t="s">
        <v>494</v>
      </c>
      <c r="J12" s="246"/>
      <c r="K12" s="245" t="s">
        <v>431</v>
      </c>
      <c r="L12" s="41"/>
    </row>
    <row r="13" spans="1:12" ht="63.75" customHeight="1">
      <c r="A13" s="244">
        <v>5</v>
      </c>
      <c r="B13" s="244">
        <v>700</v>
      </c>
      <c r="C13" s="244">
        <v>70005</v>
      </c>
      <c r="D13" s="323" t="s">
        <v>484</v>
      </c>
      <c r="E13" s="245" t="s">
        <v>519</v>
      </c>
      <c r="F13" s="246">
        <v>115000</v>
      </c>
      <c r="G13" s="246">
        <v>44878</v>
      </c>
      <c r="H13" s="246"/>
      <c r="I13" s="247" t="s">
        <v>287</v>
      </c>
      <c r="J13" s="246">
        <v>70122</v>
      </c>
      <c r="K13" s="245" t="s">
        <v>431</v>
      </c>
      <c r="L13" s="41"/>
    </row>
    <row r="14" spans="1:12" ht="22.5" customHeight="1">
      <c r="A14" s="265" t="s">
        <v>291</v>
      </c>
      <c r="B14" s="265"/>
      <c r="C14" s="265"/>
      <c r="D14" s="265"/>
      <c r="E14" s="265"/>
      <c r="F14" s="248">
        <f>SUM(F9:F13)</f>
        <v>2195000</v>
      </c>
      <c r="G14" s="248">
        <f>SUM(G9:G13)</f>
        <v>327100</v>
      </c>
      <c r="H14" s="248">
        <f>SUM(H9:H13)</f>
        <v>669472</v>
      </c>
      <c r="I14" s="248">
        <v>60000</v>
      </c>
      <c r="J14" s="248">
        <f>J13+J11+J10+J9</f>
        <v>1138428</v>
      </c>
      <c r="K14" s="249" t="s">
        <v>292</v>
      </c>
      <c r="L14" s="41"/>
    </row>
    <row r="15" spans="1:12" ht="12.7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ht="12.75">
      <c r="A16" s="42" t="s">
        <v>293</v>
      </c>
    </row>
    <row r="17" ht="12.75">
      <c r="A17" s="42" t="s">
        <v>294</v>
      </c>
    </row>
    <row r="18" ht="12.75">
      <c r="A18" s="42" t="s">
        <v>295</v>
      </c>
    </row>
    <row r="19" ht="12.75">
      <c r="A19" s="42" t="s">
        <v>296</v>
      </c>
    </row>
    <row r="21" ht="14.25">
      <c r="A21" s="68" t="s">
        <v>297</v>
      </c>
    </row>
  </sheetData>
  <sheetProtection/>
  <mergeCells count="15">
    <mergeCell ref="E3:E7"/>
    <mergeCell ref="F3:J3"/>
    <mergeCell ref="K3:K7"/>
    <mergeCell ref="I5:I7"/>
    <mergeCell ref="F4:F7"/>
    <mergeCell ref="A14:E14"/>
    <mergeCell ref="G5:G7"/>
    <mergeCell ref="H5:H7"/>
    <mergeCell ref="G4:J4"/>
    <mergeCell ref="J5:J7"/>
    <mergeCell ref="A1:K1"/>
    <mergeCell ref="A3:A7"/>
    <mergeCell ref="B3:B7"/>
    <mergeCell ref="C3:C7"/>
    <mergeCell ref="D3:D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300" verticalDpi="300" orientation="landscape" paperSize="9" scale="77" r:id="rId1"/>
  <headerFooter alignWithMargins="0">
    <oddHeader>&amp;R&amp;9Załącznik nr 3
do uchwały Rady Gminy Milejewo nr  XIII/64/2011 
z dnia  29 grudnia 2011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B3">
      <selection activeCell="A1" sqref="A1:Q45"/>
    </sheetView>
  </sheetViews>
  <sheetFormatPr defaultColWidth="10.25390625" defaultRowHeight="12.75"/>
  <cols>
    <col min="1" max="1" width="3.625" style="69" customWidth="1"/>
    <col min="2" max="2" width="21.75390625" style="69" customWidth="1"/>
    <col min="3" max="3" width="9.375" style="69" customWidth="1"/>
    <col min="4" max="4" width="9.875" style="69" customWidth="1"/>
    <col min="5" max="5" width="11.00390625" style="69" customWidth="1"/>
    <col min="6" max="6" width="9.125" style="69" customWidth="1"/>
    <col min="7" max="7" width="8.625" style="69" customWidth="1"/>
    <col min="8" max="8" width="9.125" style="69" customWidth="1"/>
    <col min="9" max="9" width="8.75390625" style="69" customWidth="1"/>
    <col min="10" max="11" width="7.75390625" style="69" customWidth="1"/>
    <col min="12" max="12" width="9.75390625" style="69" customWidth="1"/>
    <col min="13" max="13" width="11.75390625" style="69" customWidth="1"/>
    <col min="14" max="14" width="10.375" style="69" customWidth="1"/>
    <col min="15" max="15" width="1.25" style="69" customWidth="1"/>
    <col min="16" max="16" width="9.25390625" style="69" customWidth="1"/>
    <col min="17" max="17" width="11.25390625" style="69" customWidth="1"/>
    <col min="18" max="16384" width="10.25390625" style="69" customWidth="1"/>
  </cols>
  <sheetData>
    <row r="1" spans="1:17" ht="29.25" customHeight="1">
      <c r="A1" s="271" t="s">
        <v>300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</row>
    <row r="2" ht="18.75" customHeight="1"/>
    <row r="3" spans="1:17" ht="10.5" customHeight="1">
      <c r="A3" s="272" t="s">
        <v>276</v>
      </c>
      <c r="B3" s="272" t="s">
        <v>301</v>
      </c>
      <c r="C3" s="273" t="s">
        <v>302</v>
      </c>
      <c r="D3" s="273" t="s">
        <v>303</v>
      </c>
      <c r="E3" s="273" t="s">
        <v>304</v>
      </c>
      <c r="F3" s="272" t="s">
        <v>124</v>
      </c>
      <c r="G3" s="272"/>
      <c r="H3" s="272" t="s">
        <v>279</v>
      </c>
      <c r="I3" s="272"/>
      <c r="J3" s="272"/>
      <c r="K3" s="272"/>
      <c r="L3" s="272"/>
      <c r="M3" s="272"/>
      <c r="N3" s="272"/>
      <c r="O3" s="272"/>
      <c r="P3" s="272"/>
      <c r="Q3" s="272"/>
    </row>
    <row r="4" spans="1:17" ht="10.5" customHeight="1">
      <c r="A4" s="272"/>
      <c r="B4" s="272"/>
      <c r="C4" s="273"/>
      <c r="D4" s="273"/>
      <c r="E4" s="273"/>
      <c r="F4" s="273" t="s">
        <v>305</v>
      </c>
      <c r="G4" s="273" t="s">
        <v>306</v>
      </c>
      <c r="H4" s="272" t="s">
        <v>486</v>
      </c>
      <c r="I4" s="272"/>
      <c r="J4" s="272"/>
      <c r="K4" s="272"/>
      <c r="L4" s="272"/>
      <c r="M4" s="272"/>
      <c r="N4" s="272"/>
      <c r="O4" s="272"/>
      <c r="P4" s="272"/>
      <c r="Q4" s="272"/>
    </row>
    <row r="5" spans="1:17" ht="11.25">
      <c r="A5" s="272"/>
      <c r="B5" s="272"/>
      <c r="C5" s="273"/>
      <c r="D5" s="273"/>
      <c r="E5" s="273"/>
      <c r="F5" s="273"/>
      <c r="G5" s="273"/>
      <c r="H5" s="273" t="s">
        <v>307</v>
      </c>
      <c r="I5" s="272" t="s">
        <v>126</v>
      </c>
      <c r="J5" s="272"/>
      <c r="K5" s="272"/>
      <c r="L5" s="272"/>
      <c r="M5" s="272"/>
      <c r="N5" s="272"/>
      <c r="O5" s="272"/>
      <c r="P5" s="272"/>
      <c r="Q5" s="272"/>
    </row>
    <row r="6" spans="1:17" ht="14.25" customHeight="1">
      <c r="A6" s="272"/>
      <c r="B6" s="272"/>
      <c r="C6" s="273"/>
      <c r="D6" s="273"/>
      <c r="E6" s="273"/>
      <c r="F6" s="273"/>
      <c r="G6" s="273"/>
      <c r="H6" s="273"/>
      <c r="I6" s="272" t="s">
        <v>308</v>
      </c>
      <c r="J6" s="272"/>
      <c r="K6" s="272"/>
      <c r="L6" s="272"/>
      <c r="M6" s="272" t="s">
        <v>309</v>
      </c>
      <c r="N6" s="272"/>
      <c r="O6" s="272"/>
      <c r="P6" s="272"/>
      <c r="Q6" s="272"/>
    </row>
    <row r="7" spans="1:17" ht="12.75" customHeight="1">
      <c r="A7" s="272"/>
      <c r="B7" s="272"/>
      <c r="C7" s="273"/>
      <c r="D7" s="273"/>
      <c r="E7" s="273"/>
      <c r="F7" s="273"/>
      <c r="G7" s="273"/>
      <c r="H7" s="273"/>
      <c r="I7" s="273" t="s">
        <v>310</v>
      </c>
      <c r="J7" s="272" t="s">
        <v>311</v>
      </c>
      <c r="K7" s="272"/>
      <c r="L7" s="272"/>
      <c r="M7" s="273" t="s">
        <v>312</v>
      </c>
      <c r="N7" s="273" t="s">
        <v>311</v>
      </c>
      <c r="O7" s="273"/>
      <c r="P7" s="273"/>
      <c r="Q7" s="273"/>
    </row>
    <row r="8" spans="1:17" ht="48" customHeight="1">
      <c r="A8" s="272"/>
      <c r="B8" s="272"/>
      <c r="C8" s="273"/>
      <c r="D8" s="273"/>
      <c r="E8" s="273"/>
      <c r="F8" s="273"/>
      <c r="G8" s="273"/>
      <c r="H8" s="273"/>
      <c r="I8" s="273"/>
      <c r="J8" s="70" t="s">
        <v>313</v>
      </c>
      <c r="K8" s="70" t="s">
        <v>314</v>
      </c>
      <c r="L8" s="70" t="s">
        <v>315</v>
      </c>
      <c r="M8" s="273"/>
      <c r="N8" s="273" t="s">
        <v>313</v>
      </c>
      <c r="O8" s="273"/>
      <c r="P8" s="70" t="s">
        <v>314</v>
      </c>
      <c r="Q8" s="70" t="s">
        <v>316</v>
      </c>
    </row>
    <row r="9" spans="1:17" ht="7.5" customHeight="1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268">
        <v>14</v>
      </c>
      <c r="O9" s="268"/>
      <c r="P9" s="71">
        <v>15</v>
      </c>
      <c r="Q9" s="71">
        <v>16</v>
      </c>
    </row>
    <row r="10" spans="1:17" s="74" customFormat="1" ht="11.25" customHeight="1">
      <c r="A10" s="72">
        <v>1</v>
      </c>
      <c r="B10" s="73" t="s">
        <v>317</v>
      </c>
      <c r="C10" s="285" t="s">
        <v>292</v>
      </c>
      <c r="D10" s="285"/>
      <c r="E10" s="205">
        <f>E15+E24</f>
        <v>1915000</v>
      </c>
      <c r="F10" s="205">
        <f>F15+F24</f>
        <v>776572</v>
      </c>
      <c r="G10" s="205">
        <f>G15+G24</f>
        <v>1138428</v>
      </c>
      <c r="H10" s="205">
        <f>H15+H24</f>
        <v>1915000</v>
      </c>
      <c r="I10" s="205">
        <f>I15+I24</f>
        <v>776572</v>
      </c>
      <c r="J10" s="205">
        <f>J15</f>
        <v>669472</v>
      </c>
      <c r="K10" s="205"/>
      <c r="L10" s="205">
        <f>L15+L24</f>
        <v>107100</v>
      </c>
      <c r="M10" s="205">
        <f>M15+M24</f>
        <v>1138428</v>
      </c>
      <c r="N10" s="286"/>
      <c r="O10" s="286"/>
      <c r="P10" s="205"/>
      <c r="Q10" s="205">
        <f>Q15+Q24</f>
        <v>1138428</v>
      </c>
    </row>
    <row r="11" spans="1:17" s="74" customFormat="1" ht="11.25" customHeight="1">
      <c r="A11" s="274" t="s">
        <v>318</v>
      </c>
      <c r="B11" s="75" t="s">
        <v>319</v>
      </c>
      <c r="C11" s="275" t="s">
        <v>438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7"/>
    </row>
    <row r="12" spans="1:17" s="74" customFormat="1" ht="11.25" customHeight="1">
      <c r="A12" s="274"/>
      <c r="B12" s="75" t="s">
        <v>320</v>
      </c>
      <c r="C12" s="275" t="s">
        <v>436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7"/>
    </row>
    <row r="13" spans="1:17" s="74" customFormat="1" ht="11.25" customHeight="1">
      <c r="A13" s="274"/>
      <c r="B13" s="75" t="s">
        <v>321</v>
      </c>
      <c r="C13" s="275" t="s">
        <v>437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7"/>
    </row>
    <row r="14" spans="1:17" s="74" customFormat="1" ht="11.25" customHeight="1">
      <c r="A14" s="274"/>
      <c r="B14" s="75" t="s">
        <v>322</v>
      </c>
      <c r="C14" s="278" t="s">
        <v>439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80"/>
    </row>
    <row r="15" spans="1:17" s="74" customFormat="1" ht="11.25" customHeight="1">
      <c r="A15" s="274"/>
      <c r="B15" s="75" t="s">
        <v>323</v>
      </c>
      <c r="C15" s="281" t="s">
        <v>440</v>
      </c>
      <c r="D15" s="284" t="s">
        <v>441</v>
      </c>
      <c r="E15" s="206">
        <f>F15+G15</f>
        <v>1800000</v>
      </c>
      <c r="F15" s="206">
        <v>731694</v>
      </c>
      <c r="G15" s="206">
        <v>1068306</v>
      </c>
      <c r="H15" s="206">
        <f>I15+M15</f>
        <v>1800000</v>
      </c>
      <c r="I15" s="206">
        <f>J15+K15+L15</f>
        <v>731694</v>
      </c>
      <c r="J15" s="206">
        <v>669472</v>
      </c>
      <c r="K15" s="206"/>
      <c r="L15" s="206">
        <v>62222</v>
      </c>
      <c r="M15" s="206">
        <v>1068306</v>
      </c>
      <c r="N15" s="270"/>
      <c r="O15" s="270"/>
      <c r="P15" s="206"/>
      <c r="Q15" s="206">
        <v>1068306</v>
      </c>
    </row>
    <row r="16" spans="1:17" s="74" customFormat="1" ht="11.25" customHeight="1">
      <c r="A16" s="274"/>
      <c r="B16" s="75" t="s">
        <v>501</v>
      </c>
      <c r="C16" s="282"/>
      <c r="D16" s="282"/>
      <c r="E16" s="207"/>
      <c r="F16" s="207"/>
      <c r="G16" s="207"/>
      <c r="H16" s="269"/>
      <c r="I16" s="269"/>
      <c r="J16" s="269"/>
      <c r="K16" s="269"/>
      <c r="L16" s="269"/>
      <c r="M16" s="269"/>
      <c r="N16" s="269"/>
      <c r="O16" s="269"/>
      <c r="P16" s="269"/>
      <c r="Q16" s="269"/>
    </row>
    <row r="17" spans="1:17" s="74" customFormat="1" ht="11.25" customHeight="1">
      <c r="A17" s="274"/>
      <c r="B17" s="75" t="s">
        <v>485</v>
      </c>
      <c r="C17" s="282"/>
      <c r="D17" s="282"/>
      <c r="E17" s="207"/>
      <c r="F17" s="207"/>
      <c r="G17" s="207"/>
      <c r="H17" s="269"/>
      <c r="I17" s="269"/>
      <c r="J17" s="269"/>
      <c r="K17" s="269"/>
      <c r="L17" s="269"/>
      <c r="M17" s="269"/>
      <c r="N17" s="269"/>
      <c r="O17" s="269"/>
      <c r="P17" s="269"/>
      <c r="Q17" s="269"/>
    </row>
    <row r="18" spans="1:17" s="74" customFormat="1" ht="11.25" customHeight="1">
      <c r="A18" s="274"/>
      <c r="B18" s="75" t="s">
        <v>502</v>
      </c>
      <c r="C18" s="282"/>
      <c r="D18" s="282"/>
      <c r="E18" s="207"/>
      <c r="F18" s="207"/>
      <c r="G18" s="207"/>
      <c r="H18" s="269"/>
      <c r="I18" s="269"/>
      <c r="J18" s="269"/>
      <c r="K18" s="269"/>
      <c r="L18" s="269"/>
      <c r="M18" s="269"/>
      <c r="N18" s="269"/>
      <c r="O18" s="269"/>
      <c r="P18" s="269"/>
      <c r="Q18" s="269"/>
    </row>
    <row r="19" spans="1:17" s="74" customFormat="1" ht="11.25" customHeight="1">
      <c r="A19" s="274"/>
      <c r="B19" s="75" t="s">
        <v>503</v>
      </c>
      <c r="C19" s="283"/>
      <c r="D19" s="283"/>
      <c r="E19" s="207"/>
      <c r="F19" s="207"/>
      <c r="G19" s="207"/>
      <c r="H19" s="269"/>
      <c r="I19" s="269"/>
      <c r="J19" s="269"/>
      <c r="K19" s="269"/>
      <c r="L19" s="269"/>
      <c r="M19" s="269"/>
      <c r="N19" s="269"/>
      <c r="O19" s="269"/>
      <c r="P19" s="269"/>
      <c r="Q19" s="269"/>
    </row>
    <row r="20" spans="1:17" ht="11.25">
      <c r="A20" s="274" t="s">
        <v>318</v>
      </c>
      <c r="B20" s="75" t="s">
        <v>319</v>
      </c>
      <c r="C20" s="275" t="s">
        <v>438</v>
      </c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7"/>
    </row>
    <row r="21" spans="1:17" ht="11.25">
      <c r="A21" s="274"/>
      <c r="B21" s="75" t="s">
        <v>320</v>
      </c>
      <c r="C21" s="275" t="s">
        <v>513</v>
      </c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7"/>
    </row>
    <row r="22" spans="1:17" ht="11.25">
      <c r="A22" s="274"/>
      <c r="B22" s="75" t="s">
        <v>321</v>
      </c>
      <c r="C22" s="275" t="s">
        <v>514</v>
      </c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7"/>
    </row>
    <row r="23" spans="1:17" ht="11.25">
      <c r="A23" s="274"/>
      <c r="B23" s="75" t="s">
        <v>322</v>
      </c>
      <c r="C23" s="278" t="s">
        <v>492</v>
      </c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80"/>
    </row>
    <row r="24" spans="1:17" ht="11.25">
      <c r="A24" s="274"/>
      <c r="B24" s="75" t="s">
        <v>323</v>
      </c>
      <c r="C24" s="281" t="s">
        <v>440</v>
      </c>
      <c r="D24" s="284" t="s">
        <v>515</v>
      </c>
      <c r="E24" s="206">
        <f>F24+G24</f>
        <v>115000</v>
      </c>
      <c r="F24" s="206">
        <v>44878</v>
      </c>
      <c r="G24" s="206">
        <v>70122</v>
      </c>
      <c r="H24" s="206">
        <f>I24+M24</f>
        <v>115000</v>
      </c>
      <c r="I24" s="206">
        <f>J24+K24+L24</f>
        <v>44878</v>
      </c>
      <c r="J24" s="206">
        <v>0</v>
      </c>
      <c r="K24" s="206"/>
      <c r="L24" s="206">
        <v>44878</v>
      </c>
      <c r="M24" s="206">
        <v>70122</v>
      </c>
      <c r="N24" s="270"/>
      <c r="O24" s="270"/>
      <c r="P24" s="206"/>
      <c r="Q24" s="206">
        <v>70122</v>
      </c>
    </row>
    <row r="25" spans="1:17" ht="11.25">
      <c r="A25" s="274"/>
      <c r="B25" s="75" t="s">
        <v>501</v>
      </c>
      <c r="C25" s="282"/>
      <c r="D25" s="282"/>
      <c r="E25" s="207"/>
      <c r="F25" s="207"/>
      <c r="G25" s="207"/>
      <c r="H25" s="269"/>
      <c r="I25" s="269"/>
      <c r="J25" s="269"/>
      <c r="K25" s="269"/>
      <c r="L25" s="269"/>
      <c r="M25" s="269"/>
      <c r="N25" s="269"/>
      <c r="O25" s="269"/>
      <c r="P25" s="269"/>
      <c r="Q25" s="269"/>
    </row>
    <row r="26" spans="1:17" ht="11.25">
      <c r="A26" s="274"/>
      <c r="B26" s="75" t="s">
        <v>485</v>
      </c>
      <c r="C26" s="282"/>
      <c r="D26" s="282"/>
      <c r="E26" s="207"/>
      <c r="F26" s="207"/>
      <c r="G26" s="207"/>
      <c r="H26" s="269"/>
      <c r="I26" s="269"/>
      <c r="J26" s="269"/>
      <c r="K26" s="269"/>
      <c r="L26" s="269"/>
      <c r="M26" s="269"/>
      <c r="N26" s="269"/>
      <c r="O26" s="269"/>
      <c r="P26" s="269"/>
      <c r="Q26" s="269"/>
    </row>
    <row r="27" spans="1:17" ht="11.25">
      <c r="A27" s="274"/>
      <c r="B27" s="75" t="s">
        <v>502</v>
      </c>
      <c r="C27" s="282"/>
      <c r="D27" s="282"/>
      <c r="E27" s="207"/>
      <c r="F27" s="207"/>
      <c r="G27" s="207"/>
      <c r="H27" s="269"/>
      <c r="I27" s="269"/>
      <c r="J27" s="269"/>
      <c r="K27" s="269"/>
      <c r="L27" s="269"/>
      <c r="M27" s="269"/>
      <c r="N27" s="269"/>
      <c r="O27" s="269"/>
      <c r="P27" s="269"/>
      <c r="Q27" s="269"/>
    </row>
    <row r="28" spans="1:17" ht="11.25">
      <c r="A28" s="274"/>
      <c r="B28" s="75" t="s">
        <v>503</v>
      </c>
      <c r="C28" s="283"/>
      <c r="D28" s="283"/>
      <c r="E28" s="207"/>
      <c r="F28" s="207"/>
      <c r="G28" s="207"/>
      <c r="H28" s="269"/>
      <c r="I28" s="269"/>
      <c r="J28" s="269"/>
      <c r="K28" s="269"/>
      <c r="L28" s="269"/>
      <c r="M28" s="269"/>
      <c r="N28" s="269"/>
      <c r="O28" s="269"/>
      <c r="P28" s="269"/>
      <c r="Q28" s="269"/>
    </row>
    <row r="29" spans="1:17" s="74" customFormat="1" ht="11.25">
      <c r="A29" s="76">
        <v>2</v>
      </c>
      <c r="B29" s="77" t="s">
        <v>325</v>
      </c>
      <c r="C29" s="297" t="s">
        <v>292</v>
      </c>
      <c r="D29" s="297"/>
      <c r="E29" s="208">
        <f>E34</f>
        <v>94091</v>
      </c>
      <c r="F29" s="208">
        <f>F34</f>
        <v>9880</v>
      </c>
      <c r="G29" s="208">
        <v>84211</v>
      </c>
      <c r="H29" s="208">
        <f>H34</f>
        <v>94091</v>
      </c>
      <c r="I29" s="208">
        <f>I34</f>
        <v>9880</v>
      </c>
      <c r="J29" s="208"/>
      <c r="K29" s="208"/>
      <c r="L29" s="208">
        <f>L34</f>
        <v>9880</v>
      </c>
      <c r="M29" s="208">
        <f>M34</f>
        <v>84211</v>
      </c>
      <c r="N29" s="298"/>
      <c r="O29" s="298"/>
      <c r="P29" s="208"/>
      <c r="Q29" s="208">
        <v>84211</v>
      </c>
    </row>
    <row r="30" spans="1:17" ht="11.25">
      <c r="A30" s="274" t="s">
        <v>326</v>
      </c>
      <c r="B30" s="75" t="s">
        <v>319</v>
      </c>
      <c r="C30" s="292" t="s">
        <v>444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4"/>
    </row>
    <row r="31" spans="1:17" ht="11.25">
      <c r="A31" s="274"/>
      <c r="B31" s="75" t="s">
        <v>320</v>
      </c>
      <c r="C31" s="292" t="s">
        <v>445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93"/>
      <c r="P31" s="293"/>
      <c r="Q31" s="294"/>
    </row>
    <row r="32" spans="1:17" ht="11.25">
      <c r="A32" s="274"/>
      <c r="B32" s="75" t="s">
        <v>321</v>
      </c>
      <c r="C32" s="292" t="s">
        <v>446</v>
      </c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4"/>
    </row>
    <row r="33" spans="1:17" ht="11.25">
      <c r="A33" s="274"/>
      <c r="B33" s="75" t="s">
        <v>322</v>
      </c>
      <c r="C33" s="289" t="s">
        <v>447</v>
      </c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1"/>
    </row>
    <row r="34" spans="1:17" ht="11.25">
      <c r="A34" s="274"/>
      <c r="B34" s="75" t="s">
        <v>323</v>
      </c>
      <c r="C34" s="302" t="s">
        <v>448</v>
      </c>
      <c r="D34" s="304" t="s">
        <v>449</v>
      </c>
      <c r="E34" s="207">
        <f>F34+G34</f>
        <v>94091</v>
      </c>
      <c r="F34" s="207">
        <v>9880</v>
      </c>
      <c r="G34" s="207">
        <v>84211</v>
      </c>
      <c r="H34" s="207">
        <f>I34+M34</f>
        <v>94091</v>
      </c>
      <c r="I34" s="207">
        <v>9880</v>
      </c>
      <c r="J34" s="207"/>
      <c r="K34" s="207"/>
      <c r="L34" s="207">
        <v>9880</v>
      </c>
      <c r="M34" s="207">
        <v>84211</v>
      </c>
      <c r="N34" s="287"/>
      <c r="O34" s="287"/>
      <c r="P34" s="207"/>
      <c r="Q34" s="207">
        <v>84211</v>
      </c>
    </row>
    <row r="35" spans="1:17" ht="11.25">
      <c r="A35" s="274"/>
      <c r="B35" s="75" t="s">
        <v>501</v>
      </c>
      <c r="C35" s="282"/>
      <c r="D35" s="305"/>
      <c r="E35" s="75"/>
      <c r="F35" s="75"/>
      <c r="G35" s="75"/>
      <c r="H35" s="288"/>
      <c r="I35" s="288"/>
      <c r="J35" s="288"/>
      <c r="K35" s="288"/>
      <c r="L35" s="288"/>
      <c r="M35" s="288"/>
      <c r="N35" s="288"/>
      <c r="O35" s="288"/>
      <c r="P35" s="288"/>
      <c r="Q35" s="288"/>
    </row>
    <row r="36" spans="1:17" ht="11.25">
      <c r="A36" s="274"/>
      <c r="B36" s="75" t="s">
        <v>504</v>
      </c>
      <c r="C36" s="282"/>
      <c r="D36" s="305"/>
      <c r="E36" s="75"/>
      <c r="F36" s="75"/>
      <c r="G36" s="75"/>
      <c r="H36" s="288"/>
      <c r="I36" s="288"/>
      <c r="J36" s="288"/>
      <c r="K36" s="288"/>
      <c r="L36" s="288"/>
      <c r="M36" s="288"/>
      <c r="N36" s="288"/>
      <c r="O36" s="288"/>
      <c r="P36" s="288"/>
      <c r="Q36" s="288"/>
    </row>
    <row r="37" spans="1:17" ht="11.25">
      <c r="A37" s="274"/>
      <c r="B37" s="75" t="s">
        <v>502</v>
      </c>
      <c r="C37" s="282"/>
      <c r="D37" s="305"/>
      <c r="E37" s="75"/>
      <c r="F37" s="75"/>
      <c r="G37" s="75"/>
      <c r="H37" s="288"/>
      <c r="I37" s="288"/>
      <c r="J37" s="288"/>
      <c r="K37" s="288"/>
      <c r="L37" s="288"/>
      <c r="M37" s="288"/>
      <c r="N37" s="288"/>
      <c r="O37" s="288"/>
      <c r="P37" s="288"/>
      <c r="Q37" s="288"/>
    </row>
    <row r="38" spans="1:17" ht="11.25">
      <c r="A38" s="274"/>
      <c r="B38" s="75" t="s">
        <v>503</v>
      </c>
      <c r="C38" s="303"/>
      <c r="D38" s="306"/>
      <c r="E38" s="75"/>
      <c r="F38" s="75"/>
      <c r="G38" s="75"/>
      <c r="H38" s="288"/>
      <c r="I38" s="288"/>
      <c r="J38" s="288"/>
      <c r="K38" s="288"/>
      <c r="L38" s="288"/>
      <c r="M38" s="288"/>
      <c r="N38" s="288"/>
      <c r="O38" s="288"/>
      <c r="P38" s="288"/>
      <c r="Q38" s="288"/>
    </row>
    <row r="39" spans="1:17" ht="11.25">
      <c r="A39" s="78" t="s">
        <v>327</v>
      </c>
      <c r="B39" s="79" t="s">
        <v>324</v>
      </c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</row>
    <row r="40" spans="1:17" s="74" customFormat="1" ht="15" customHeight="1">
      <c r="A40" s="301" t="s">
        <v>328</v>
      </c>
      <c r="B40" s="301"/>
      <c r="C40" s="301" t="s">
        <v>292</v>
      </c>
      <c r="D40" s="301"/>
      <c r="E40" s="209">
        <f aca="true" t="shared" si="0" ref="E40:N40">E10+E29</f>
        <v>2009091</v>
      </c>
      <c r="F40" s="209">
        <f t="shared" si="0"/>
        <v>786452</v>
      </c>
      <c r="G40" s="209">
        <f t="shared" si="0"/>
        <v>1222639</v>
      </c>
      <c r="H40" s="209">
        <f t="shared" si="0"/>
        <v>2009091</v>
      </c>
      <c r="I40" s="209">
        <f t="shared" si="0"/>
        <v>786452</v>
      </c>
      <c r="J40" s="209">
        <f t="shared" si="0"/>
        <v>669472</v>
      </c>
      <c r="K40" s="209">
        <f t="shared" si="0"/>
        <v>0</v>
      </c>
      <c r="L40" s="209">
        <f t="shared" si="0"/>
        <v>116980</v>
      </c>
      <c r="M40" s="209">
        <f t="shared" si="0"/>
        <v>1222639</v>
      </c>
      <c r="N40" s="295">
        <f t="shared" si="0"/>
        <v>0</v>
      </c>
      <c r="O40" s="296"/>
      <c r="P40" s="209">
        <f>P10+P29</f>
        <v>0</v>
      </c>
      <c r="Q40" s="209">
        <f>Q10+Q29</f>
        <v>1222639</v>
      </c>
    </row>
    <row r="42" spans="1:10" ht="11.25">
      <c r="A42" s="299" t="s">
        <v>329</v>
      </c>
      <c r="B42" s="299"/>
      <c r="C42" s="299"/>
      <c r="D42" s="299"/>
      <c r="E42" s="299"/>
      <c r="F42" s="299"/>
      <c r="G42" s="299"/>
      <c r="H42" s="299"/>
      <c r="I42" s="299"/>
      <c r="J42" s="299"/>
    </row>
    <row r="43" ht="11.25">
      <c r="A43" s="69" t="s">
        <v>330</v>
      </c>
    </row>
    <row r="44" ht="11.25">
      <c r="A44" s="69" t="s">
        <v>489</v>
      </c>
    </row>
  </sheetData>
  <sheetProtection/>
  <mergeCells count="81">
    <mergeCell ref="J25:J28"/>
    <mergeCell ref="C30:Q30"/>
    <mergeCell ref="I16:I19"/>
    <mergeCell ref="J16:J19"/>
    <mergeCell ref="K16:K19"/>
    <mergeCell ref="Q16:Q19"/>
    <mergeCell ref="Q25:Q28"/>
    <mergeCell ref="A42:J42"/>
    <mergeCell ref="P35:P38"/>
    <mergeCell ref="Q35:Q38"/>
    <mergeCell ref="C39:Q39"/>
    <mergeCell ref="A40:B40"/>
    <mergeCell ref="K35:K38"/>
    <mergeCell ref="C34:C38"/>
    <mergeCell ref="D34:D38"/>
    <mergeCell ref="N35:O38"/>
    <mergeCell ref="C40:D40"/>
    <mergeCell ref="N40:O40"/>
    <mergeCell ref="C31:Q31"/>
    <mergeCell ref="C29:D29"/>
    <mergeCell ref="N29:O29"/>
    <mergeCell ref="A11:A19"/>
    <mergeCell ref="C11:Q11"/>
    <mergeCell ref="C12:Q12"/>
    <mergeCell ref="C13:Q13"/>
    <mergeCell ref="C14:Q14"/>
    <mergeCell ref="A30:A38"/>
    <mergeCell ref="N34:O34"/>
    <mergeCell ref="H35:H38"/>
    <mergeCell ref="I35:I38"/>
    <mergeCell ref="J35:J38"/>
    <mergeCell ref="C33:Q33"/>
    <mergeCell ref="C32:Q32"/>
    <mergeCell ref="L35:L38"/>
    <mergeCell ref="M35:M38"/>
    <mergeCell ref="C10:D10"/>
    <mergeCell ref="N10:O10"/>
    <mergeCell ref="H16:H19"/>
    <mergeCell ref="D15:D19"/>
    <mergeCell ref="C15:C19"/>
    <mergeCell ref="L16:L19"/>
    <mergeCell ref="M16:M19"/>
    <mergeCell ref="N16:O19"/>
    <mergeCell ref="A20:A28"/>
    <mergeCell ref="C20:Q20"/>
    <mergeCell ref="C21:Q21"/>
    <mergeCell ref="C22:Q22"/>
    <mergeCell ref="C23:Q23"/>
    <mergeCell ref="C24:C28"/>
    <mergeCell ref="D24:D28"/>
    <mergeCell ref="N24:O24"/>
    <mergeCell ref="H25:H28"/>
    <mergeCell ref="I25:I28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N8:O8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  <mergeCell ref="N9:O9"/>
    <mergeCell ref="P16:P19"/>
    <mergeCell ref="N15:O15"/>
    <mergeCell ref="K25:K28"/>
    <mergeCell ref="L25:L28"/>
    <mergeCell ref="M25:M28"/>
    <mergeCell ref="N25:O28"/>
    <mergeCell ref="P25:P2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4
do Uchwały Rady Gminy nr XIII/64/2011
z dnia  29 grudnia 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J27"/>
    </sheetView>
  </sheetViews>
  <sheetFormatPr defaultColWidth="9.00390625" defaultRowHeight="12.75"/>
  <cols>
    <col min="1" max="1" width="5.625" style="42" customWidth="1"/>
    <col min="2" max="2" width="8.875" style="42" customWidth="1"/>
    <col min="3" max="3" width="6.875" style="42" customWidth="1"/>
    <col min="4" max="4" width="11.125" style="42" customWidth="1"/>
    <col min="5" max="5" width="12.375" style="42" customWidth="1"/>
    <col min="6" max="6" width="13.00390625" style="42" customWidth="1"/>
    <col min="7" max="7" width="12.625" style="0" customWidth="1"/>
    <col min="8" max="8" width="9.625" style="0" customWidth="1"/>
    <col min="9" max="9" width="12.25390625" style="0" customWidth="1"/>
    <col min="10" max="10" width="10.75390625" style="0" customWidth="1"/>
  </cols>
  <sheetData>
    <row r="1" spans="1:10" ht="57" customHeight="1">
      <c r="A1" s="266" t="s">
        <v>511</v>
      </c>
      <c r="B1" s="266"/>
      <c r="C1" s="266"/>
      <c r="D1" s="266"/>
      <c r="E1" s="266"/>
      <c r="F1" s="266"/>
      <c r="G1" s="266"/>
      <c r="H1" s="266"/>
      <c r="I1" s="266"/>
      <c r="J1" s="266"/>
    </row>
    <row r="2" ht="23.25" customHeight="1">
      <c r="J2" s="80" t="s">
        <v>120</v>
      </c>
    </row>
    <row r="3" spans="1:11" s="81" customFormat="1" ht="20.25" customHeight="1">
      <c r="A3" s="267" t="s">
        <v>0</v>
      </c>
      <c r="B3" s="267" t="s">
        <v>1</v>
      </c>
      <c r="C3" s="267" t="s">
        <v>122</v>
      </c>
      <c r="D3" s="258" t="s">
        <v>331</v>
      </c>
      <c r="E3" s="258" t="s">
        <v>332</v>
      </c>
      <c r="F3" s="258" t="s">
        <v>126</v>
      </c>
      <c r="G3" s="258"/>
      <c r="H3" s="258"/>
      <c r="I3" s="258"/>
      <c r="J3" s="258"/>
      <c r="K3" s="60"/>
    </row>
    <row r="4" spans="1:11" s="81" customFormat="1" ht="20.25" customHeight="1">
      <c r="A4" s="267"/>
      <c r="B4" s="267"/>
      <c r="C4" s="267"/>
      <c r="D4" s="258"/>
      <c r="E4" s="258"/>
      <c r="F4" s="258" t="s">
        <v>333</v>
      </c>
      <c r="G4" s="258" t="s">
        <v>124</v>
      </c>
      <c r="H4" s="258"/>
      <c r="I4" s="258"/>
      <c r="J4" s="258" t="s">
        <v>334</v>
      </c>
      <c r="K4" s="60"/>
    </row>
    <row r="5" spans="1:11" s="81" customFormat="1" ht="65.25" customHeight="1">
      <c r="A5" s="267"/>
      <c r="B5" s="267"/>
      <c r="C5" s="267"/>
      <c r="D5" s="258"/>
      <c r="E5" s="258"/>
      <c r="F5" s="258"/>
      <c r="G5" s="47" t="s">
        <v>335</v>
      </c>
      <c r="H5" s="47" t="s">
        <v>336</v>
      </c>
      <c r="I5" s="47" t="s">
        <v>337</v>
      </c>
      <c r="J5" s="258"/>
      <c r="K5" s="60"/>
    </row>
    <row r="6" spans="1:11" ht="9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  <c r="J6" s="64">
        <v>10</v>
      </c>
      <c r="K6" s="1"/>
    </row>
    <row r="7" spans="1:11" ht="19.5" customHeight="1">
      <c r="A7" s="187">
        <v>750</v>
      </c>
      <c r="B7" s="189">
        <v>75011</v>
      </c>
      <c r="C7" s="65">
        <v>2010</v>
      </c>
      <c r="D7" s="184">
        <v>22238</v>
      </c>
      <c r="E7" s="184">
        <f>E8</f>
        <v>22238</v>
      </c>
      <c r="F7" s="184">
        <f>F8</f>
        <v>22238</v>
      </c>
      <c r="G7" s="184">
        <f>G8</f>
        <v>22238</v>
      </c>
      <c r="H7" s="184"/>
      <c r="I7" s="184"/>
      <c r="J7" s="184"/>
      <c r="K7" s="1"/>
    </row>
    <row r="8" spans="1:11" ht="19.5" customHeight="1">
      <c r="A8" s="66"/>
      <c r="B8" s="66"/>
      <c r="C8" s="66">
        <v>4010</v>
      </c>
      <c r="D8" s="183"/>
      <c r="E8" s="183">
        <v>22238</v>
      </c>
      <c r="F8" s="183">
        <v>22238</v>
      </c>
      <c r="G8" s="183">
        <v>22238</v>
      </c>
      <c r="H8" s="183"/>
      <c r="I8" s="183"/>
      <c r="J8" s="183"/>
      <c r="K8" s="1"/>
    </row>
    <row r="9" spans="1:11" ht="19.5" customHeight="1">
      <c r="A9" s="188">
        <v>751</v>
      </c>
      <c r="B9" s="190">
        <v>75101</v>
      </c>
      <c r="C9" s="66">
        <v>2010</v>
      </c>
      <c r="D9" s="185">
        <v>560</v>
      </c>
      <c r="E9" s="185">
        <f>E10+E11+E12</f>
        <v>560</v>
      </c>
      <c r="F9" s="185">
        <f>F10+F11+F12</f>
        <v>560</v>
      </c>
      <c r="G9" s="185">
        <v>475</v>
      </c>
      <c r="H9" s="185">
        <v>85</v>
      </c>
      <c r="I9" s="185"/>
      <c r="J9" s="185"/>
      <c r="K9" s="1"/>
    </row>
    <row r="10" spans="1:11" ht="19.5" customHeight="1">
      <c r="A10" s="66"/>
      <c r="B10" s="66"/>
      <c r="C10" s="66">
        <v>4110</v>
      </c>
      <c r="D10" s="183"/>
      <c r="E10" s="183">
        <v>72</v>
      </c>
      <c r="F10" s="183">
        <v>72</v>
      </c>
      <c r="G10" s="183"/>
      <c r="H10" s="183">
        <v>72</v>
      </c>
      <c r="I10" s="183"/>
      <c r="J10" s="183"/>
      <c r="K10" s="1"/>
    </row>
    <row r="11" spans="1:11" ht="19.5" customHeight="1">
      <c r="A11" s="66"/>
      <c r="B11" s="66"/>
      <c r="C11" s="66">
        <v>4120</v>
      </c>
      <c r="D11" s="183"/>
      <c r="E11" s="183">
        <v>13</v>
      </c>
      <c r="F11" s="183">
        <v>13</v>
      </c>
      <c r="G11" s="183"/>
      <c r="H11" s="183">
        <v>13</v>
      </c>
      <c r="I11" s="183"/>
      <c r="J11" s="183"/>
      <c r="K11" s="1"/>
    </row>
    <row r="12" spans="1:11" ht="19.5" customHeight="1">
      <c r="A12" s="66"/>
      <c r="B12" s="66"/>
      <c r="C12" s="66">
        <v>4170</v>
      </c>
      <c r="D12" s="183"/>
      <c r="E12" s="183">
        <v>475</v>
      </c>
      <c r="F12" s="183">
        <v>475</v>
      </c>
      <c r="G12" s="183">
        <v>475</v>
      </c>
      <c r="H12" s="183"/>
      <c r="I12" s="183"/>
      <c r="J12" s="183"/>
      <c r="K12" s="1"/>
    </row>
    <row r="13" spans="1:11" ht="19.5" customHeight="1">
      <c r="A13" s="188">
        <v>852</v>
      </c>
      <c r="B13" s="186"/>
      <c r="C13" s="186"/>
      <c r="D13" s="185">
        <f>D14+D21</f>
        <v>1500000</v>
      </c>
      <c r="E13" s="185">
        <f>E14+E21</f>
        <v>1500000</v>
      </c>
      <c r="F13" s="185">
        <f>F14+F21</f>
        <v>1500000</v>
      </c>
      <c r="G13" s="185">
        <f>G14</f>
        <v>37416</v>
      </c>
      <c r="H13" s="185">
        <f>H14</f>
        <v>5230</v>
      </c>
      <c r="I13" s="185">
        <f>I14</f>
        <v>1448210</v>
      </c>
      <c r="J13" s="185"/>
      <c r="K13" s="1"/>
    </row>
    <row r="14" spans="1:11" ht="19.5" customHeight="1">
      <c r="A14" s="66"/>
      <c r="B14" s="190">
        <v>85212</v>
      </c>
      <c r="C14" s="66">
        <v>2010</v>
      </c>
      <c r="D14" s="191">
        <v>1493000</v>
      </c>
      <c r="E14" s="191">
        <f>SUM(E15:E20)</f>
        <v>1493000</v>
      </c>
      <c r="F14" s="191">
        <f>SUM(F15:F20)</f>
        <v>1493000</v>
      </c>
      <c r="G14" s="191">
        <f>G16+G17</f>
        <v>37416</v>
      </c>
      <c r="H14" s="191">
        <f>H18+H19</f>
        <v>5230</v>
      </c>
      <c r="I14" s="191">
        <v>1448210</v>
      </c>
      <c r="J14" s="191"/>
      <c r="K14" s="1"/>
    </row>
    <row r="15" spans="1:11" ht="19.5" customHeight="1">
      <c r="A15" s="66"/>
      <c r="B15" s="66"/>
      <c r="C15" s="66">
        <v>3110</v>
      </c>
      <c r="D15" s="183"/>
      <c r="E15" s="183">
        <v>1448210</v>
      </c>
      <c r="F15" s="183">
        <v>1448210</v>
      </c>
      <c r="G15" s="183"/>
      <c r="H15" s="183"/>
      <c r="I15" s="183">
        <v>1448210</v>
      </c>
      <c r="J15" s="183"/>
      <c r="K15" s="1"/>
    </row>
    <row r="16" spans="1:11" ht="19.5" customHeight="1">
      <c r="A16" s="66"/>
      <c r="B16" s="66"/>
      <c r="C16" s="66">
        <v>4010</v>
      </c>
      <c r="D16" s="183"/>
      <c r="E16" s="183">
        <v>34560</v>
      </c>
      <c r="F16" s="183">
        <v>34560</v>
      </c>
      <c r="G16" s="183">
        <v>34560</v>
      </c>
      <c r="H16" s="183"/>
      <c r="I16" s="183"/>
      <c r="J16" s="183"/>
      <c r="K16" s="1"/>
    </row>
    <row r="17" spans="1:11" ht="19.5" customHeight="1">
      <c r="A17" s="66"/>
      <c r="B17" s="66"/>
      <c r="C17" s="66">
        <v>4040</v>
      </c>
      <c r="D17" s="183"/>
      <c r="E17" s="183">
        <v>2856</v>
      </c>
      <c r="F17" s="183">
        <v>2856</v>
      </c>
      <c r="G17" s="183">
        <v>2856</v>
      </c>
      <c r="H17" s="183"/>
      <c r="I17" s="183"/>
      <c r="J17" s="183"/>
      <c r="K17" s="1"/>
    </row>
    <row r="18" spans="1:11" ht="19.5" customHeight="1">
      <c r="A18" s="66"/>
      <c r="B18" s="66"/>
      <c r="C18" s="66">
        <v>4110</v>
      </c>
      <c r="D18" s="183"/>
      <c r="E18" s="183">
        <v>4313</v>
      </c>
      <c r="F18" s="183">
        <v>4313</v>
      </c>
      <c r="G18" s="183"/>
      <c r="H18" s="183">
        <v>4313</v>
      </c>
      <c r="I18" s="183"/>
      <c r="J18" s="183"/>
      <c r="K18" s="1"/>
    </row>
    <row r="19" spans="1:11" ht="19.5" customHeight="1">
      <c r="A19" s="66"/>
      <c r="B19" s="66"/>
      <c r="C19" s="66">
        <v>4120</v>
      </c>
      <c r="D19" s="183"/>
      <c r="E19" s="183">
        <v>917</v>
      </c>
      <c r="F19" s="183">
        <v>917</v>
      </c>
      <c r="G19" s="183"/>
      <c r="H19" s="183">
        <v>917</v>
      </c>
      <c r="I19" s="183"/>
      <c r="J19" s="183"/>
      <c r="K19" s="1"/>
    </row>
    <row r="20" spans="1:11" ht="19.5" customHeight="1">
      <c r="A20" s="66"/>
      <c r="B20" s="66"/>
      <c r="C20" s="66">
        <v>4210</v>
      </c>
      <c r="D20" s="183"/>
      <c r="E20" s="183">
        <v>2144</v>
      </c>
      <c r="F20" s="183">
        <v>2144</v>
      </c>
      <c r="G20" s="183"/>
      <c r="H20" s="183"/>
      <c r="I20" s="183"/>
      <c r="J20" s="183"/>
      <c r="K20" s="1"/>
    </row>
    <row r="21" spans="1:11" ht="19.5" customHeight="1">
      <c r="A21" s="66"/>
      <c r="B21" s="190">
        <v>85213</v>
      </c>
      <c r="C21" s="66">
        <v>2010</v>
      </c>
      <c r="D21" s="191">
        <v>7000</v>
      </c>
      <c r="E21" s="191">
        <v>7000</v>
      </c>
      <c r="F21" s="191">
        <v>7000</v>
      </c>
      <c r="G21" s="191"/>
      <c r="H21" s="191"/>
      <c r="I21" s="191"/>
      <c r="J21" s="191"/>
      <c r="K21" s="1"/>
    </row>
    <row r="22" spans="1:11" ht="19.5" customHeight="1">
      <c r="A22" s="66"/>
      <c r="B22" s="66"/>
      <c r="C22" s="66">
        <v>4130</v>
      </c>
      <c r="D22" s="183"/>
      <c r="E22" s="183">
        <v>7000</v>
      </c>
      <c r="F22" s="183">
        <v>7000</v>
      </c>
      <c r="G22" s="183"/>
      <c r="H22" s="183"/>
      <c r="I22" s="183"/>
      <c r="J22" s="183"/>
      <c r="K22" s="1"/>
    </row>
    <row r="23" spans="1:11" ht="19.5" customHeight="1">
      <c r="A23" s="307" t="s">
        <v>512</v>
      </c>
      <c r="B23" s="307"/>
      <c r="C23" s="307"/>
      <c r="D23" s="307"/>
      <c r="E23" s="192">
        <f>E7+E9+E13</f>
        <v>1522798</v>
      </c>
      <c r="F23" s="192">
        <f>F7+F9+F13</f>
        <v>1522798</v>
      </c>
      <c r="G23" s="192">
        <f>G7+G9+G13</f>
        <v>60129</v>
      </c>
      <c r="H23" s="192">
        <f>H7+H9+H13</f>
        <v>5315</v>
      </c>
      <c r="I23" s="192">
        <f>I7+I9+I13</f>
        <v>1448210</v>
      </c>
      <c r="J23" s="67"/>
      <c r="K23" s="1"/>
    </row>
    <row r="24" spans="1:11" ht="12.75">
      <c r="A24" s="41"/>
      <c r="B24" s="41"/>
      <c r="C24" s="41"/>
      <c r="D24" s="41"/>
      <c r="E24" s="41"/>
      <c r="F24" s="41"/>
      <c r="G24" s="1"/>
      <c r="H24" s="1"/>
      <c r="I24" s="1"/>
      <c r="J24" s="1"/>
      <c r="K24" s="1"/>
    </row>
    <row r="25" spans="1:11" ht="12.75">
      <c r="A25" s="41"/>
      <c r="B25" s="41"/>
      <c r="C25" s="41"/>
      <c r="D25" s="41"/>
      <c r="E25" s="41"/>
      <c r="F25" s="41"/>
      <c r="G25" s="1"/>
      <c r="H25" s="1"/>
      <c r="I25" s="1"/>
      <c r="J25" s="1"/>
      <c r="K25" s="1"/>
    </row>
    <row r="26" ht="14.25">
      <c r="A26" s="68" t="s">
        <v>338</v>
      </c>
    </row>
  </sheetData>
  <sheetProtection/>
  <mergeCells count="11">
    <mergeCell ref="A23:D23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portrait" paperSize="9" scale="90" r:id="rId1"/>
  <headerFooter alignWithMargins="0">
    <oddHeader>&amp;RZałącznik nr 5
do Uchwały Rady Gminy Milejewo Nr XIII/64/2011
z dnia  29 grudnia 2011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A24"/>
  <sheetViews>
    <sheetView zoomScalePageLayoutView="0" workbookViewId="0" topLeftCell="A1">
      <selection activeCell="A1" sqref="A1:K27"/>
    </sheetView>
  </sheetViews>
  <sheetFormatPr defaultColWidth="9.00390625" defaultRowHeight="12.75"/>
  <cols>
    <col min="1" max="1" width="7.25390625" style="42" customWidth="1"/>
    <col min="2" max="2" width="9.00390625" style="42" customWidth="1"/>
    <col min="3" max="3" width="7.75390625" style="42" customWidth="1"/>
    <col min="4" max="4" width="13.125" style="42" customWidth="1"/>
    <col min="5" max="5" width="14.125" style="42" customWidth="1"/>
    <col min="6" max="6" width="14.375" style="42" customWidth="1"/>
    <col min="7" max="7" width="15.875" style="42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42" customWidth="1"/>
  </cols>
  <sheetData>
    <row r="1" spans="1:10" ht="45" customHeight="1">
      <c r="A1" s="308" t="s">
        <v>507</v>
      </c>
      <c r="B1" s="308"/>
      <c r="C1" s="308"/>
      <c r="D1" s="308"/>
      <c r="E1" s="308"/>
      <c r="F1" s="308"/>
      <c r="G1" s="308"/>
      <c r="H1" s="308"/>
      <c r="I1" s="308"/>
      <c r="J1" s="308"/>
    </row>
    <row r="3" ht="12.75">
      <c r="J3" s="83" t="s">
        <v>120</v>
      </c>
    </row>
    <row r="4" spans="1:79" ht="20.25" customHeight="1">
      <c r="A4" s="267" t="s">
        <v>0</v>
      </c>
      <c r="B4" s="267" t="s">
        <v>1</v>
      </c>
      <c r="C4" s="267" t="s">
        <v>122</v>
      </c>
      <c r="D4" s="258" t="s">
        <v>339</v>
      </c>
      <c r="E4" s="258" t="s">
        <v>332</v>
      </c>
      <c r="F4" s="258" t="s">
        <v>126</v>
      </c>
      <c r="G4" s="258"/>
      <c r="H4" s="258"/>
      <c r="I4" s="258"/>
      <c r="J4" s="258"/>
      <c r="BX4" s="42"/>
      <c r="BY4" s="42"/>
      <c r="BZ4" s="42"/>
      <c r="CA4" s="42"/>
    </row>
    <row r="5" spans="1:79" ht="18" customHeight="1">
      <c r="A5" s="267"/>
      <c r="B5" s="267"/>
      <c r="C5" s="267"/>
      <c r="D5" s="258"/>
      <c r="E5" s="258"/>
      <c r="F5" s="258" t="s">
        <v>333</v>
      </c>
      <c r="G5" s="258" t="s">
        <v>124</v>
      </c>
      <c r="H5" s="258"/>
      <c r="I5" s="258"/>
      <c r="J5" s="258" t="s">
        <v>334</v>
      </c>
      <c r="BX5" s="42"/>
      <c r="BY5" s="42"/>
      <c r="BZ5" s="42"/>
      <c r="CA5" s="42"/>
    </row>
    <row r="6" spans="1:79" ht="69" customHeight="1">
      <c r="A6" s="267"/>
      <c r="B6" s="267"/>
      <c r="C6" s="267"/>
      <c r="D6" s="258"/>
      <c r="E6" s="258"/>
      <c r="F6" s="258"/>
      <c r="G6" s="47" t="s">
        <v>335</v>
      </c>
      <c r="H6" s="47" t="s">
        <v>336</v>
      </c>
      <c r="I6" s="47" t="s">
        <v>340</v>
      </c>
      <c r="J6" s="258"/>
      <c r="BX6" s="42"/>
      <c r="BY6" s="42"/>
      <c r="BZ6" s="42"/>
      <c r="CA6" s="42"/>
    </row>
    <row r="7" spans="1:79" ht="8.2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BX7" s="42"/>
      <c r="BY7" s="42"/>
      <c r="BZ7" s="42"/>
      <c r="CA7" s="42"/>
    </row>
    <row r="8" spans="1:79" ht="19.5" customHeight="1">
      <c r="A8" s="186">
        <v>600</v>
      </c>
      <c r="B8" s="193">
        <v>60004</v>
      </c>
      <c r="C8" s="66">
        <v>2310</v>
      </c>
      <c r="D8" s="185"/>
      <c r="E8" s="185">
        <v>93000</v>
      </c>
      <c r="F8" s="185">
        <v>93000</v>
      </c>
      <c r="G8" s="185"/>
      <c r="H8" s="185"/>
      <c r="I8" s="185">
        <v>93000</v>
      </c>
      <c r="J8" s="185"/>
      <c r="K8" t="s">
        <v>487</v>
      </c>
      <c r="BX8" s="42"/>
      <c r="BY8" s="42"/>
      <c r="BZ8" s="42"/>
      <c r="CA8" s="42"/>
    </row>
    <row r="9" spans="1:79" ht="19.5" customHeight="1">
      <c r="A9" s="186"/>
      <c r="B9" s="193">
        <v>60016</v>
      </c>
      <c r="C9" s="66">
        <v>6630</v>
      </c>
      <c r="D9" s="185">
        <v>60000</v>
      </c>
      <c r="E9" s="185"/>
      <c r="F9" s="185"/>
      <c r="G9" s="185"/>
      <c r="H9" s="185"/>
      <c r="I9" s="185"/>
      <c r="J9" s="185"/>
      <c r="BX9" s="42"/>
      <c r="BY9" s="42"/>
      <c r="BZ9" s="42"/>
      <c r="CA9" s="42"/>
    </row>
    <row r="10" spans="1:79" ht="19.5" customHeight="1">
      <c r="A10" s="186">
        <v>758</v>
      </c>
      <c r="B10" s="193">
        <v>75809</v>
      </c>
      <c r="C10" s="66">
        <v>2310</v>
      </c>
      <c r="D10" s="185">
        <v>14000</v>
      </c>
      <c r="E10" s="185"/>
      <c r="F10" s="185"/>
      <c r="G10" s="185"/>
      <c r="H10" s="185"/>
      <c r="I10" s="185"/>
      <c r="J10" s="185"/>
      <c r="BX10" s="42"/>
      <c r="BY10" s="42"/>
      <c r="BZ10" s="42"/>
      <c r="CA10" s="42"/>
    </row>
    <row r="11" spans="1:79" ht="19.5" customHeight="1">
      <c r="A11" s="186">
        <v>801</v>
      </c>
      <c r="B11" s="66"/>
      <c r="C11" s="66"/>
      <c r="D11" s="183"/>
      <c r="E11" s="185">
        <f>E12+E14</f>
        <v>102300</v>
      </c>
      <c r="F11" s="185">
        <f>F12+F14</f>
        <v>102300</v>
      </c>
      <c r="G11" s="185"/>
      <c r="H11" s="183"/>
      <c r="I11" s="185">
        <f>I12+I14</f>
        <v>102300</v>
      </c>
      <c r="J11" s="183"/>
      <c r="BX11" s="42"/>
      <c r="BY11" s="42"/>
      <c r="BZ11" s="42"/>
      <c r="CA11" s="42"/>
    </row>
    <row r="12" spans="1:75" s="239" customFormat="1" ht="19.5" customHeight="1">
      <c r="A12" s="193"/>
      <c r="B12" s="193">
        <v>80104</v>
      </c>
      <c r="C12" s="193"/>
      <c r="D12" s="191"/>
      <c r="E12" s="191">
        <v>36000</v>
      </c>
      <c r="F12" s="191">
        <v>36000</v>
      </c>
      <c r="G12" s="191"/>
      <c r="H12" s="191"/>
      <c r="I12" s="191">
        <v>36000</v>
      </c>
      <c r="J12" s="19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</row>
    <row r="13" spans="1:75" s="238" customFormat="1" ht="19.5" customHeight="1">
      <c r="A13" s="66"/>
      <c r="B13" s="66"/>
      <c r="C13" s="66">
        <v>2310</v>
      </c>
      <c r="D13" s="183"/>
      <c r="E13" s="183">
        <v>36000</v>
      </c>
      <c r="F13" s="183">
        <v>36000</v>
      </c>
      <c r="G13" s="183"/>
      <c r="H13" s="183"/>
      <c r="I13" s="183">
        <v>36000</v>
      </c>
      <c r="J13" s="183"/>
      <c r="K13" t="s">
        <v>488</v>
      </c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237"/>
      <c r="BB13" s="237"/>
      <c r="BC13" s="237"/>
      <c r="BD13" s="237"/>
      <c r="BE13" s="237"/>
      <c r="BF13" s="237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</row>
    <row r="14" spans="1:79" ht="19.5" customHeight="1">
      <c r="A14" s="193"/>
      <c r="B14" s="193">
        <v>80105</v>
      </c>
      <c r="C14" s="193"/>
      <c r="D14" s="191"/>
      <c r="E14" s="191">
        <v>66300</v>
      </c>
      <c r="F14" s="191">
        <v>66300</v>
      </c>
      <c r="G14" s="191"/>
      <c r="H14" s="191"/>
      <c r="I14" s="191">
        <v>66300</v>
      </c>
      <c r="J14" s="191"/>
      <c r="BX14" s="42"/>
      <c r="BY14" s="42"/>
      <c r="BZ14" s="42"/>
      <c r="CA14" s="42"/>
    </row>
    <row r="15" spans="1:79" ht="19.5" customHeight="1">
      <c r="A15" s="193"/>
      <c r="B15" s="193"/>
      <c r="C15" s="66">
        <v>2310</v>
      </c>
      <c r="D15" s="191"/>
      <c r="E15" s="183">
        <v>66300</v>
      </c>
      <c r="F15" s="183">
        <v>66300</v>
      </c>
      <c r="G15" s="183"/>
      <c r="H15" s="183"/>
      <c r="I15" s="183">
        <v>66300</v>
      </c>
      <c r="J15" s="191"/>
      <c r="BX15" s="42"/>
      <c r="BY15" s="42"/>
      <c r="BZ15" s="42"/>
      <c r="CA15" s="42"/>
    </row>
    <row r="16" spans="1:79" ht="19.5" customHeight="1">
      <c r="A16" s="186">
        <v>852</v>
      </c>
      <c r="B16" s="193">
        <v>85203</v>
      </c>
      <c r="C16" s="193"/>
      <c r="D16" s="185">
        <v>18000</v>
      </c>
      <c r="E16" s="191"/>
      <c r="F16" s="191"/>
      <c r="G16" s="191"/>
      <c r="H16" s="191"/>
      <c r="I16" s="191"/>
      <c r="J16" s="191"/>
      <c r="BX16" s="42"/>
      <c r="BY16" s="42"/>
      <c r="BZ16" s="42"/>
      <c r="CA16" s="42"/>
    </row>
    <row r="17" spans="1:79" ht="19.5" customHeight="1">
      <c r="A17" s="66"/>
      <c r="B17" s="193"/>
      <c r="C17" s="66">
        <v>2320</v>
      </c>
      <c r="D17" s="183">
        <v>18000</v>
      </c>
      <c r="E17" s="183"/>
      <c r="F17" s="183"/>
      <c r="G17" s="183"/>
      <c r="H17" s="183"/>
      <c r="I17" s="183"/>
      <c r="J17" s="183"/>
      <c r="K17" t="s">
        <v>508</v>
      </c>
      <c r="BX17" s="42"/>
      <c r="BY17" s="42"/>
      <c r="BZ17" s="42"/>
      <c r="CA17" s="42"/>
    </row>
    <row r="18" spans="1:79" ht="24.75" customHeight="1">
      <c r="A18" s="309" t="s">
        <v>451</v>
      </c>
      <c r="B18" s="310"/>
      <c r="C18" s="311"/>
      <c r="D18" s="211">
        <f>D9+D10+D16</f>
        <v>92000</v>
      </c>
      <c r="E18" s="192">
        <f>E8+E11</f>
        <v>195300</v>
      </c>
      <c r="F18" s="192">
        <f>F8+F11</f>
        <v>195300</v>
      </c>
      <c r="G18" s="192"/>
      <c r="H18" s="192"/>
      <c r="I18" s="192">
        <f>I8+I12+I14</f>
        <v>195300</v>
      </c>
      <c r="J18" s="192"/>
      <c r="BX18" s="42"/>
      <c r="BY18" s="42"/>
      <c r="BZ18" s="42"/>
      <c r="CA18" s="42"/>
    </row>
    <row r="21" ht="14.25">
      <c r="A21" s="68" t="s">
        <v>338</v>
      </c>
    </row>
    <row r="22" ht="12.75">
      <c r="A22" s="42" t="s">
        <v>510</v>
      </c>
    </row>
    <row r="23" ht="12.75">
      <c r="A23" s="42" t="s">
        <v>452</v>
      </c>
    </row>
    <row r="24" ht="12.75">
      <c r="A24" s="42" t="s">
        <v>509</v>
      </c>
    </row>
  </sheetData>
  <sheetProtection/>
  <mergeCells count="11">
    <mergeCell ref="A18:C18"/>
    <mergeCell ref="G5:I5"/>
    <mergeCell ref="J5:J6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300" verticalDpi="300" orientation="landscape" paperSize="9" scale="90" r:id="rId1"/>
  <headerFooter alignWithMargins="0">
    <oddHeader>&amp;RZałącznik nr 6
do uchwały Rady Gminy Milejewo nr XIII/64/2011 
z dnia 29 grudnia 2011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7">
      <selection activeCell="A2" sqref="A2:E36"/>
    </sheetView>
  </sheetViews>
  <sheetFormatPr defaultColWidth="9.00390625" defaultRowHeight="12.75"/>
  <cols>
    <col min="1" max="1" width="4.75390625" style="42" customWidth="1"/>
    <col min="2" max="2" width="40.125" style="42" customWidth="1"/>
    <col min="3" max="3" width="14.00390625" style="42" customWidth="1"/>
    <col min="4" max="4" width="16.25390625" style="42" customWidth="1"/>
    <col min="5" max="5" width="13.75390625" style="42" customWidth="1"/>
    <col min="6" max="16384" width="9.125" style="42" customWidth="1"/>
  </cols>
  <sheetData>
    <row r="1" spans="1:5" ht="15" customHeight="1">
      <c r="A1" s="313"/>
      <c r="B1" s="313"/>
      <c r="C1" s="313"/>
      <c r="D1" s="313"/>
      <c r="E1" s="313"/>
    </row>
    <row r="2" spans="1:5" ht="15" customHeight="1">
      <c r="A2" s="254" t="s">
        <v>506</v>
      </c>
      <c r="B2" s="254"/>
      <c r="C2" s="254"/>
      <c r="D2" s="254"/>
      <c r="E2" s="254"/>
    </row>
    <row r="4" ht="12.75">
      <c r="E4" s="84" t="s">
        <v>120</v>
      </c>
    </row>
    <row r="5" spans="1:5" ht="12.75">
      <c r="A5" s="85" t="s">
        <v>341</v>
      </c>
      <c r="B5" s="85" t="s">
        <v>3</v>
      </c>
      <c r="C5" s="85" t="s">
        <v>342</v>
      </c>
      <c r="D5" s="314" t="s">
        <v>343</v>
      </c>
      <c r="E5" s="314"/>
    </row>
    <row r="6" spans="1:5" ht="12.75">
      <c r="A6" s="86"/>
      <c r="B6" s="86"/>
      <c r="C6" s="86" t="s">
        <v>2</v>
      </c>
      <c r="D6" s="87" t="s">
        <v>344</v>
      </c>
      <c r="E6" s="85" t="s">
        <v>345</v>
      </c>
    </row>
    <row r="7" spans="1:5" ht="12.75">
      <c r="A7" s="86"/>
      <c r="B7" s="86"/>
      <c r="C7" s="86"/>
      <c r="D7" s="88" t="s">
        <v>505</v>
      </c>
      <c r="E7" s="88" t="s">
        <v>282</v>
      </c>
    </row>
    <row r="8" spans="1:5" ht="9" customHeight="1" thickBot="1">
      <c r="A8" s="89">
        <v>1</v>
      </c>
      <c r="B8" s="89">
        <v>2</v>
      </c>
      <c r="C8" s="89">
        <v>3</v>
      </c>
      <c r="D8" s="89">
        <v>4</v>
      </c>
      <c r="E8" s="89">
        <v>5</v>
      </c>
    </row>
    <row r="9" spans="1:5" ht="19.5" customHeight="1">
      <c r="A9" s="90" t="s">
        <v>286</v>
      </c>
      <c r="B9" s="91" t="s">
        <v>346</v>
      </c>
      <c r="C9" s="90"/>
      <c r="D9" s="174">
        <v>12546954.5</v>
      </c>
      <c r="E9" s="174">
        <v>11685714</v>
      </c>
    </row>
    <row r="10" spans="1:5" ht="19.5" customHeight="1">
      <c r="A10" s="92" t="s">
        <v>288</v>
      </c>
      <c r="B10" s="93" t="s">
        <v>279</v>
      </c>
      <c r="C10" s="92"/>
      <c r="D10" s="175">
        <v>13297523.32</v>
      </c>
      <c r="E10" s="175">
        <v>12367986</v>
      </c>
    </row>
    <row r="11" spans="1:5" ht="19.5" customHeight="1">
      <c r="A11" s="92"/>
      <c r="B11" s="93" t="s">
        <v>347</v>
      </c>
      <c r="C11" s="92"/>
      <c r="D11" s="175"/>
      <c r="E11" s="175"/>
    </row>
    <row r="12" spans="1:5" ht="19.5" customHeight="1" thickBot="1">
      <c r="A12" s="94"/>
      <c r="B12" s="95" t="s">
        <v>348</v>
      </c>
      <c r="C12" s="94"/>
      <c r="D12" s="176">
        <f>D9-D10</f>
        <v>-750568.8200000003</v>
      </c>
      <c r="E12" s="176">
        <f>E9-E10</f>
        <v>-682272</v>
      </c>
    </row>
    <row r="13" spans="1:5" ht="19.5" customHeight="1" thickBot="1">
      <c r="A13" s="85" t="s">
        <v>349</v>
      </c>
      <c r="B13" s="96" t="s">
        <v>350</v>
      </c>
      <c r="C13" s="97"/>
      <c r="D13" s="182">
        <f>D14-D24</f>
        <v>750568.8200000003</v>
      </c>
      <c r="E13" s="182">
        <f>E14-E24</f>
        <v>682272</v>
      </c>
    </row>
    <row r="14" spans="1:5" ht="19.5" customHeight="1" thickBot="1">
      <c r="A14" s="312" t="s">
        <v>351</v>
      </c>
      <c r="B14" s="312"/>
      <c r="C14" s="89"/>
      <c r="D14" s="177">
        <f>D15+D16+D17+D20+D23</f>
        <v>3132579.6500000004</v>
      </c>
      <c r="E14" s="177">
        <f>E15+E16+E17+E20+E23</f>
        <v>1134303</v>
      </c>
    </row>
    <row r="15" spans="1:5" ht="19.5" customHeight="1">
      <c r="A15" s="98" t="s">
        <v>286</v>
      </c>
      <c r="B15" s="99" t="s">
        <v>352</v>
      </c>
      <c r="C15" s="98" t="s">
        <v>353</v>
      </c>
      <c r="D15" s="178">
        <v>0</v>
      </c>
      <c r="E15" s="178"/>
    </row>
    <row r="16" spans="1:5" ht="19.5" customHeight="1">
      <c r="A16" s="92" t="s">
        <v>288</v>
      </c>
      <c r="B16" s="93" t="s">
        <v>354</v>
      </c>
      <c r="C16" s="92" t="s">
        <v>353</v>
      </c>
      <c r="D16" s="175">
        <v>987937</v>
      </c>
      <c r="E16" s="175">
        <v>669472</v>
      </c>
    </row>
    <row r="17" spans="1:5" ht="49.5" customHeight="1">
      <c r="A17" s="92" t="s">
        <v>289</v>
      </c>
      <c r="B17" s="100" t="s">
        <v>355</v>
      </c>
      <c r="C17" s="92" t="s">
        <v>356</v>
      </c>
      <c r="D17" s="175">
        <v>1576495</v>
      </c>
      <c r="E17" s="175"/>
    </row>
    <row r="18" spans="1:5" ht="19.5" customHeight="1">
      <c r="A18" s="92" t="s">
        <v>290</v>
      </c>
      <c r="B18" s="93" t="s">
        <v>357</v>
      </c>
      <c r="C18" s="92" t="s">
        <v>358</v>
      </c>
      <c r="D18" s="175"/>
      <c r="E18" s="175"/>
    </row>
    <row r="19" spans="1:5" ht="19.5" customHeight="1">
      <c r="A19" s="92" t="s">
        <v>359</v>
      </c>
      <c r="B19" s="93" t="s">
        <v>360</v>
      </c>
      <c r="C19" s="92" t="s">
        <v>361</v>
      </c>
      <c r="D19" s="175"/>
      <c r="E19" s="175"/>
    </row>
    <row r="20" spans="1:5" ht="19.5" customHeight="1">
      <c r="A20" s="92" t="s">
        <v>362</v>
      </c>
      <c r="B20" s="93" t="s">
        <v>363</v>
      </c>
      <c r="C20" s="92" t="s">
        <v>364</v>
      </c>
      <c r="D20" s="175">
        <v>231922.93</v>
      </c>
      <c r="E20" s="175">
        <v>231922</v>
      </c>
    </row>
    <row r="21" spans="1:5" ht="19.5" customHeight="1">
      <c r="A21" s="92" t="s">
        <v>365</v>
      </c>
      <c r="B21" s="93" t="s">
        <v>366</v>
      </c>
      <c r="C21" s="92" t="s">
        <v>367</v>
      </c>
      <c r="D21" s="175"/>
      <c r="E21" s="175"/>
    </row>
    <row r="22" spans="1:5" ht="19.5" customHeight="1">
      <c r="A22" s="92" t="s">
        <v>368</v>
      </c>
      <c r="B22" s="93" t="s">
        <v>369</v>
      </c>
      <c r="C22" s="92" t="s">
        <v>370</v>
      </c>
      <c r="D22" s="175"/>
      <c r="E22" s="175"/>
    </row>
    <row r="23" spans="1:5" ht="19.5" customHeight="1" thickBot="1">
      <c r="A23" s="90" t="s">
        <v>371</v>
      </c>
      <c r="B23" s="91" t="s">
        <v>372</v>
      </c>
      <c r="C23" s="90" t="s">
        <v>373</v>
      </c>
      <c r="D23" s="174">
        <v>336224.72</v>
      </c>
      <c r="E23" s="174">
        <v>232909</v>
      </c>
    </row>
    <row r="24" spans="1:5" ht="19.5" customHeight="1" thickBot="1">
      <c r="A24" s="312" t="s">
        <v>374</v>
      </c>
      <c r="B24" s="312"/>
      <c r="C24" s="89"/>
      <c r="D24" s="177">
        <f>D25+D26</f>
        <v>2382010.83</v>
      </c>
      <c r="E24" s="177">
        <f>E25+E26+E27</f>
        <v>452031</v>
      </c>
    </row>
    <row r="25" spans="1:5" ht="19.5" customHeight="1">
      <c r="A25" s="101" t="s">
        <v>286</v>
      </c>
      <c r="B25" s="102" t="s">
        <v>375</v>
      </c>
      <c r="C25" s="101" t="s">
        <v>376</v>
      </c>
      <c r="D25" s="179">
        <v>457948.65</v>
      </c>
      <c r="E25" s="179">
        <v>369680</v>
      </c>
    </row>
    <row r="26" spans="1:5" ht="19.5" customHeight="1">
      <c r="A26" s="92" t="s">
        <v>288</v>
      </c>
      <c r="B26" s="93" t="s">
        <v>377</v>
      </c>
      <c r="C26" s="92" t="s">
        <v>376</v>
      </c>
      <c r="D26" s="175">
        <v>1924062.18</v>
      </c>
      <c r="E26" s="175">
        <v>82351</v>
      </c>
    </row>
    <row r="27" spans="1:5" ht="49.5" customHeight="1">
      <c r="A27" s="92" t="s">
        <v>289</v>
      </c>
      <c r="B27" s="100" t="s">
        <v>378</v>
      </c>
      <c r="C27" s="92" t="s">
        <v>379</v>
      </c>
      <c r="D27" s="175">
        <v>1924062.18</v>
      </c>
      <c r="E27" s="175">
        <v>0</v>
      </c>
    </row>
    <row r="28" spans="1:5" ht="19.5" customHeight="1">
      <c r="A28" s="92" t="s">
        <v>290</v>
      </c>
      <c r="B28" s="93" t="s">
        <v>380</v>
      </c>
      <c r="C28" s="92" t="s">
        <v>381</v>
      </c>
      <c r="D28" s="175"/>
      <c r="E28" s="175"/>
    </row>
    <row r="29" spans="1:5" ht="19.5" customHeight="1">
      <c r="A29" s="92" t="s">
        <v>359</v>
      </c>
      <c r="B29" s="93" t="s">
        <v>382</v>
      </c>
      <c r="C29" s="92" t="s">
        <v>383</v>
      </c>
      <c r="D29" s="175"/>
      <c r="E29" s="175"/>
    </row>
    <row r="30" spans="1:5" ht="19.5" customHeight="1">
      <c r="A30" s="92" t="s">
        <v>362</v>
      </c>
      <c r="B30" s="93" t="s">
        <v>384</v>
      </c>
      <c r="C30" s="92" t="s">
        <v>385</v>
      </c>
      <c r="D30" s="175"/>
      <c r="E30" s="175"/>
    </row>
    <row r="31" spans="1:5" ht="19.5" customHeight="1">
      <c r="A31" s="92" t="s">
        <v>365</v>
      </c>
      <c r="B31" s="103" t="s">
        <v>386</v>
      </c>
      <c r="C31" s="104" t="s">
        <v>387</v>
      </c>
      <c r="D31" s="180"/>
      <c r="E31" s="180"/>
    </row>
    <row r="32" spans="1:5" ht="19.5" customHeight="1" thickBot="1">
      <c r="A32" s="105" t="s">
        <v>368</v>
      </c>
      <c r="B32" s="106" t="s">
        <v>388</v>
      </c>
      <c r="C32" s="105" t="s">
        <v>389</v>
      </c>
      <c r="D32" s="181"/>
      <c r="E32" s="181"/>
    </row>
    <row r="33" spans="1:5" ht="19.5" customHeight="1">
      <c r="A33" s="107"/>
      <c r="B33" s="82"/>
      <c r="C33" s="82"/>
      <c r="D33" s="82"/>
      <c r="E33" s="82"/>
    </row>
    <row r="34" ht="12.75">
      <c r="A34" s="81"/>
    </row>
    <row r="35" spans="1:2" ht="14.25">
      <c r="A35" s="81" t="s">
        <v>390</v>
      </c>
      <c r="B35" s="42" t="s">
        <v>391</v>
      </c>
    </row>
    <row r="36" ht="12.75">
      <c r="A36" s="81"/>
    </row>
    <row r="37" ht="12.75">
      <c r="A37" s="81"/>
    </row>
    <row r="38" ht="12.75">
      <c r="A38" s="81"/>
    </row>
    <row r="39" ht="12.75">
      <c r="A39" s="81"/>
    </row>
    <row r="40" ht="12.75">
      <c r="A40" s="81"/>
    </row>
    <row r="41" ht="12.75">
      <c r="A41" s="81"/>
    </row>
    <row r="42" ht="12.75">
      <c r="A42" s="81"/>
    </row>
    <row r="43" ht="12.75">
      <c r="A43" s="81"/>
    </row>
    <row r="44" ht="12.75">
      <c r="A44" s="81"/>
    </row>
    <row r="45" ht="12.75">
      <c r="A45" s="81"/>
    </row>
    <row r="46" ht="12.75">
      <c r="A46" s="81"/>
    </row>
    <row r="47" ht="12.75">
      <c r="A47" s="81"/>
    </row>
    <row r="48" ht="12.75">
      <c r="A48" s="81"/>
    </row>
    <row r="49" ht="12.75">
      <c r="A49" s="81"/>
    </row>
    <row r="50" ht="12.75">
      <c r="A50" s="81"/>
    </row>
  </sheetData>
  <sheetProtection/>
  <mergeCells count="5">
    <mergeCell ref="A24:B24"/>
    <mergeCell ref="A1:E1"/>
    <mergeCell ref="A2:E2"/>
    <mergeCell ref="D5:E5"/>
    <mergeCell ref="A14:B1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&amp;RZałącznik nr 7
do uchwały Rady Gminy Milejewo Nr XIII/64/2011
z dnia 29 grudnia 2011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H20"/>
    </sheetView>
  </sheetViews>
  <sheetFormatPr defaultColWidth="9.00390625" defaultRowHeight="12.75"/>
  <cols>
    <col min="1" max="1" width="5.25390625" style="0" customWidth="1"/>
    <col min="3" max="4" width="11.00390625" style="0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1:6" ht="60" customHeight="1">
      <c r="A1" s="266" t="s">
        <v>500</v>
      </c>
      <c r="B1" s="266"/>
      <c r="C1" s="266"/>
      <c r="D1" s="266"/>
      <c r="E1" s="266"/>
      <c r="F1" s="266"/>
    </row>
    <row r="2" spans="5:6" ht="19.5" customHeight="1">
      <c r="E2" s="108"/>
      <c r="F2" s="108"/>
    </row>
    <row r="3" spans="5:8" ht="19.5" customHeight="1">
      <c r="E3" s="42"/>
      <c r="H3" s="80" t="s">
        <v>120</v>
      </c>
    </row>
    <row r="4" spans="1:8" ht="18.75" customHeight="1">
      <c r="A4" s="318" t="s">
        <v>276</v>
      </c>
      <c r="B4" s="318" t="s">
        <v>0</v>
      </c>
      <c r="C4" s="318" t="s">
        <v>1</v>
      </c>
      <c r="D4" s="318" t="s">
        <v>122</v>
      </c>
      <c r="E4" s="318" t="s">
        <v>392</v>
      </c>
      <c r="F4" s="318" t="s">
        <v>393</v>
      </c>
      <c r="G4" s="318"/>
      <c r="H4" s="318"/>
    </row>
    <row r="5" spans="1:8" ht="18.75" customHeight="1">
      <c r="A5" s="318"/>
      <c r="B5" s="318"/>
      <c r="C5" s="318"/>
      <c r="D5" s="318"/>
      <c r="E5" s="318"/>
      <c r="F5" s="109" t="s">
        <v>394</v>
      </c>
      <c r="G5" s="109" t="s">
        <v>395</v>
      </c>
      <c r="H5" s="109" t="s">
        <v>396</v>
      </c>
    </row>
    <row r="6" spans="1:8" s="111" customFormat="1" ht="7.5" customHeight="1">
      <c r="A6" s="110">
        <v>1</v>
      </c>
      <c r="B6" s="110">
        <v>2</v>
      </c>
      <c r="C6" s="110">
        <v>3</v>
      </c>
      <c r="D6" s="110">
        <v>4</v>
      </c>
      <c r="E6" s="110">
        <v>5</v>
      </c>
      <c r="F6" s="110">
        <v>6</v>
      </c>
      <c r="G6" s="110">
        <v>7</v>
      </c>
      <c r="H6" s="110">
        <v>8</v>
      </c>
    </row>
    <row r="7" spans="1:8" ht="21" customHeight="1">
      <c r="A7" s="315" t="s">
        <v>397</v>
      </c>
      <c r="B7" s="315"/>
      <c r="C7" s="315"/>
      <c r="D7" s="315"/>
      <c r="E7" s="315"/>
      <c r="F7" s="315"/>
      <c r="G7" s="315"/>
      <c r="H7" s="315"/>
    </row>
    <row r="8" spans="1:8" ht="19.5" customHeight="1">
      <c r="A8" s="112">
        <v>1</v>
      </c>
      <c r="B8" s="112">
        <v>921</v>
      </c>
      <c r="C8" s="112">
        <v>92116</v>
      </c>
      <c r="D8" s="112">
        <v>2480</v>
      </c>
      <c r="E8" s="203" t="s">
        <v>435</v>
      </c>
      <c r="F8" s="202"/>
      <c r="G8" s="202">
        <v>60000</v>
      </c>
      <c r="H8" s="202"/>
    </row>
    <row r="9" spans="1:8" ht="19.5" customHeight="1">
      <c r="A9" s="112"/>
      <c r="B9" s="112"/>
      <c r="C9" s="112"/>
      <c r="D9" s="112"/>
      <c r="E9" s="112"/>
      <c r="F9" s="202"/>
      <c r="G9" s="202"/>
      <c r="H9" s="202"/>
    </row>
    <row r="10" spans="1:8" ht="19.5" customHeight="1">
      <c r="A10" s="112"/>
      <c r="B10" s="112"/>
      <c r="C10" s="112"/>
      <c r="D10" s="112"/>
      <c r="E10" s="112"/>
      <c r="F10" s="202"/>
      <c r="G10" s="202"/>
      <c r="H10" s="202"/>
    </row>
    <row r="11" spans="1:8" ht="19.5" customHeight="1">
      <c r="A11" s="112"/>
      <c r="B11" s="112"/>
      <c r="C11" s="112"/>
      <c r="D11" s="112"/>
      <c r="E11" s="112"/>
      <c r="F11" s="202"/>
      <c r="G11" s="202"/>
      <c r="H11" s="202"/>
    </row>
    <row r="12" spans="1:8" ht="21" customHeight="1">
      <c r="A12" s="316" t="s">
        <v>398</v>
      </c>
      <c r="B12" s="316"/>
      <c r="C12" s="316"/>
      <c r="D12" s="316"/>
      <c r="E12" s="316"/>
      <c r="F12" s="316"/>
      <c r="G12" s="316"/>
      <c r="H12" s="316"/>
    </row>
    <row r="13" spans="1:8" ht="19.5" customHeight="1">
      <c r="A13" s="194">
        <v>1</v>
      </c>
      <c r="B13" s="194">
        <v>926</v>
      </c>
      <c r="C13" s="194">
        <v>92695</v>
      </c>
      <c r="D13" s="195">
        <v>2820</v>
      </c>
      <c r="E13" s="196" t="s">
        <v>434</v>
      </c>
      <c r="F13" s="197"/>
      <c r="G13" s="197"/>
      <c r="H13" s="198">
        <v>25000</v>
      </c>
    </row>
    <row r="14" spans="1:8" ht="19.5" customHeight="1">
      <c r="A14" s="114"/>
      <c r="B14" s="114"/>
      <c r="C14" s="114"/>
      <c r="D14" s="113"/>
      <c r="E14" s="114"/>
      <c r="F14" s="199"/>
      <c r="G14" s="199"/>
      <c r="H14" s="200"/>
    </row>
    <row r="15" spans="1:8" ht="19.5" customHeight="1">
      <c r="A15" s="114"/>
      <c r="B15" s="114"/>
      <c r="C15" s="114"/>
      <c r="D15" s="113"/>
      <c r="E15" s="114"/>
      <c r="F15" s="199"/>
      <c r="G15" s="199"/>
      <c r="H15" s="200"/>
    </row>
    <row r="16" spans="1:8" ht="19.5" customHeight="1">
      <c r="A16" s="115"/>
      <c r="B16" s="115"/>
      <c r="C16" s="115"/>
      <c r="D16" s="115"/>
      <c r="E16" s="115"/>
      <c r="F16" s="201"/>
      <c r="G16" s="201"/>
      <c r="H16" s="201"/>
    </row>
    <row r="17" spans="1:8" ht="19.5" customHeight="1">
      <c r="A17" s="317" t="s">
        <v>291</v>
      </c>
      <c r="B17" s="317"/>
      <c r="C17" s="317"/>
      <c r="D17" s="317"/>
      <c r="E17" s="317"/>
      <c r="F17" s="204"/>
      <c r="G17" s="204">
        <v>60000</v>
      </c>
      <c r="H17" s="204">
        <v>25000</v>
      </c>
    </row>
    <row r="20" ht="14.25">
      <c r="A20" s="116" t="s">
        <v>399</v>
      </c>
    </row>
  </sheetData>
  <sheetProtection/>
  <mergeCells count="10">
    <mergeCell ref="A7:H7"/>
    <mergeCell ref="A12:H12"/>
    <mergeCell ref="A17:E17"/>
    <mergeCell ref="A1:F1"/>
    <mergeCell ref="A4:A5"/>
    <mergeCell ref="B4:B5"/>
    <mergeCell ref="C4:C5"/>
    <mergeCell ref="D4:D5"/>
    <mergeCell ref="E4:E5"/>
    <mergeCell ref="F4:H4"/>
  </mergeCells>
  <printOptions horizontalCentered="1"/>
  <pageMargins left="0.3937007874015748" right="0.3937007874015748" top="1.6535433070866143" bottom="0.984251968503937" header="0.5118110236220472" footer="0.5118110236220472"/>
  <pageSetup horizontalDpi="300" verticalDpi="300" orientation="landscape" paperSize="9" scale="95" r:id="rId1"/>
  <headerFooter alignWithMargins="0">
    <oddHeader>&amp;R&amp;9Załącznik nr 8
do Uchwały Rady Gminy Milejewo Nr XIII/64/2011
z dnia 29 grudnia 2011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2012-01-03T12:34:28Z</cp:lastPrinted>
  <dcterms:created xsi:type="dcterms:W3CDTF">2010-11-02T10:59:52Z</dcterms:created>
  <dcterms:modified xsi:type="dcterms:W3CDTF">2012-01-03T12:35:56Z</dcterms:modified>
  <cp:category/>
  <cp:version/>
  <cp:contentType/>
  <cp:contentStatus/>
</cp:coreProperties>
</file>