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<sst xmlns="http://schemas.openxmlformats.org/spreadsheetml/2006/main" count="972" uniqueCount="454">
  <si>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</si>
  <si>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</si>
  <si>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</si>
  <si>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</si>
  <si>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</si>
  <si>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</si>
  <si>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</si>
  <si>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wynagrodzenia agencyjno-prowizyjne</t>
  </si>
  <si>
    <t>zakup usług pozostałych</t>
  </si>
  <si>
    <t>O1095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</si>
  <si>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</si>
  <si>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</si>
  <si>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</si>
  <si>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</si>
  <si>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</si>
  <si>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</si>
  <si>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</si>
  <si>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</si>
  <si>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</si>
  <si>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</si>
  <si>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</si>
  <si>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</si>
  <si>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</si>
  <si>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</si>
  <si>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</si>
  <si>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</si>
  <si>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</si>
  <si>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</si>
  <si>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</si>
  <si>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</si>
  <si>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</si>
  <si>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</si>
  <si>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</si>
  <si>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</si>
  <si>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</si>
  <si>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</si>
  <si>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</si>
  <si>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</si>
  <si>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</si>
  <si>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</si>
  <si>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</si>
  <si>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</si>
  <si>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</si>
  <si>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</si>
  <si>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</si>
  <si>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</si>
  <si>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</si>
  <si>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</si>
  <si>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</si>
  <si>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</si>
  <si>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O1010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</si>
  <si>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</si>
  <si>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</si>
  <si>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</si>
  <si>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</si>
  <si>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</si>
  <si>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</si>
  <si>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</si>
  <si>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</si>
  <si>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</si>
  <si>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</si>
  <si>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1.</t>
  </si>
  <si>
    <t>Pozostałe dochody r-m , w tym :</t>
  </si>
  <si>
    <t>część oświatowa</t>
  </si>
  <si>
    <t>2.</t>
  </si>
  <si>
    <t>B.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</si>
  <si>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</si>
  <si>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</si>
  <si>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</si>
  <si>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</si>
  <si>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</si>
  <si>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</si>
  <si>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</si>
  <si>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</si>
  <si>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</si>
  <si>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</si>
  <si>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</si>
  <si>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</si>
  <si>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</si>
  <si>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</si>
  <si>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</si>
  <si>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</si>
  <si>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</si>
  <si>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</si>
  <si>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</si>
  <si>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</si>
  <si>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</si>
  <si>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</si>
  <si>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</si>
  <si>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Dotacje celowe na zadania własne gminy</t>
  </si>
  <si>
    <t>Dotacje celowe na zadania zlecone gminom</t>
  </si>
  <si>
    <t>zakup usług do sieci Internet</t>
  </si>
  <si>
    <t>wykonanie</t>
  </si>
  <si>
    <t>wydatki inwestycyjne jednostek budżetowych</t>
  </si>
  <si>
    <t>podatek od czynności cwilnoprawnych</t>
  </si>
  <si>
    <t>zakup usług zdrowotnych</t>
  </si>
  <si>
    <t>Rezerwy ogólne i celowe</t>
  </si>
  <si>
    <t>4.</t>
  </si>
  <si>
    <t>1)</t>
  </si>
  <si>
    <t>2)</t>
  </si>
  <si>
    <t>3)</t>
  </si>
  <si>
    <t>WYDATKI BIEŻĄCE , W TYM:</t>
  </si>
  <si>
    <t>WYDATKI MAJĄTKOWE , W TYM:</t>
  </si>
  <si>
    <t>WYDATKI OGÓŁEM (A+B):</t>
  </si>
  <si>
    <t xml:space="preserve">     DOCHODY OGÓŁEM ( A + B ),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</si>
  <si>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</si>
  <si>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</si>
  <si>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</si>
  <si>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</si>
  <si>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Wydatki inwestycyjne jedn. Budżetowych</t>
  </si>
  <si>
    <t>Finansowanie programów  i projektów ze środków funduszy strukturalnych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</si>
  <si>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</si>
  <si>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</si>
  <si>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</si>
  <si>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</si>
  <si>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>Program Rozwoju Obszarów Wiejskich 2007-2013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</si>
  <si>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</si>
  <si>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</si>
  <si>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</si>
  <si>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</si>
  <si>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</si>
  <si>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</si>
  <si>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</si>
  <si>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</si>
  <si>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</si>
  <si>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</si>
  <si>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</si>
  <si>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</si>
  <si>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</si>
  <si>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</si>
  <si>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</si>
  <si>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</si>
  <si>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</si>
  <si>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</si>
  <si>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</si>
  <si>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</si>
  <si>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</si>
  <si>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</si>
  <si>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</si>
  <si>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</si>
  <si>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</si>
  <si>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</si>
  <si>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</si>
  <si>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</si>
  <si>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</si>
  <si>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</si>
  <si>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</si>
  <si>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</si>
  <si>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</si>
  <si>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</si>
  <si>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</si>
  <si>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</si>
  <si>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Zakup materiałów papierniczych do sprzętu drukarskiego i urządzeń kserograficznych</t>
  </si>
  <si>
    <t>Zakup akcesoriów komputerowych, w tym programów i licencji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</si>
  <si>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</si>
  <si>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</si>
  <si>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</si>
  <si>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</si>
  <si>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</si>
  <si>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</si>
  <si>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 , w tym programów i licencji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</si>
  <si>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</si>
  <si>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</si>
  <si>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</si>
  <si>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</si>
  <si>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</si>
  <si>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</si>
  <si>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</si>
  <si>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</si>
  <si>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Wydatki inwestycyjne jednostek budżetowych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</si>
  <si>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</si>
  <si>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</si>
  <si>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</si>
  <si>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</si>
  <si>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</si>
  <si>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</si>
  <si>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Opłaty z tytułu zakupu usług telekomunikacji telefonii stacjonarnej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</si>
  <si>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</si>
  <si>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</si>
  <si>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</si>
  <si>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</si>
  <si>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</si>
  <si>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</si>
  <si>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</si>
  <si>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</si>
  <si>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</si>
  <si>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</si>
  <si>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</si>
  <si>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</si>
  <si>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</si>
  <si>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</si>
  <si>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</si>
  <si>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</si>
  <si>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</si>
  <si>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</si>
  <si>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</si>
  <si>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</si>
  <si>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</si>
  <si>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</si>
  <si>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</si>
  <si>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</si>
  <si>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Pobór podatków, opłat i nie podatkowych należności budżetowych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</si>
  <si>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</si>
  <si>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</si>
  <si>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</si>
  <si>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</si>
  <si>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Rezerwa na zarządzanie kryzysowe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</si>
  <si>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</si>
  <si>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</si>
  <si>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</si>
  <si>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</si>
  <si>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Zakup akcesoriów komputerowych w tym: programów i licencji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</si>
  <si>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</si>
  <si>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</si>
  <si>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</si>
  <si>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</si>
  <si>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</si>
  <si>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</si>
  <si>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</si>
  <si>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</si>
  <si>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</si>
  <si>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</si>
  <si>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</si>
  <si>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Ośrodki wsparcia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</si>
  <si>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</si>
  <si>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</si>
  <si>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</si>
  <si>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</si>
  <si>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Zakup artykułów papierniczych do sprzętu dukarsk. I  urządz.kserograficznych</t>
  </si>
  <si>
    <t>Zakup akcesoriów komputerowych w tym programów i licencji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</si>
  <si>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</si>
  <si>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</si>
  <si>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</si>
  <si>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</si>
  <si>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</si>
  <si>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</si>
  <si>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</si>
  <si>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</si>
  <si>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Usługi opiekuńcze i specjalistyczneusługi opiekuńcze</t>
  </si>
  <si>
    <t>Świadczenia społeczne</t>
  </si>
  <si>
    <t>Pozostałe działania w zakresie polityki społecznej</t>
  </si>
  <si>
    <t>Odpisy na zakładowy fundusz świadczeń socjalnych-program od aktywnej integracji do samorealizacji</t>
  </si>
  <si>
    <t>Świetlice szkolne</t>
  </si>
  <si>
    <t>Wydatki osobowe niezaliczane do wynagrodzeń</t>
  </si>
  <si>
    <t>Pomoc materialna dla uczniów</t>
  </si>
  <si>
    <t>Stypendia dla uczniów</t>
  </si>
  <si>
    <t>Inne formy pomocy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</si>
  <si>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</si>
  <si>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</si>
  <si>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</si>
  <si>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</si>
  <si>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</si>
  <si>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</si>
  <si>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</si>
  <si>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</si>
  <si>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</si>
  <si>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</si>
  <si>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</si>
  <si>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</si>
  <si>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</si>
  <si>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</si>
  <si>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</si>
  <si>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</si>
  <si>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</si>
  <si>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</si>
  <si>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</si>
  <si>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</si>
  <si>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</si>
  <si>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</si>
  <si>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</si>
  <si>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</si>
  <si>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Wydatki inwestycyjne jedn. budżetowych</t>
  </si>
  <si>
    <t>Wpływy z innych lokalnych opłat pobieranych przez  j.s.t na podstawie odrębnych ustaw</t>
  </si>
  <si>
    <t>2030</t>
  </si>
  <si>
    <t>0490</t>
  </si>
  <si>
    <t>( par. 2010 )</t>
  </si>
  <si>
    <t>wynagrodzenia i pochodne od wynagrodzeń</t>
  </si>
  <si>
    <t>Środki na dofinansowanie własnych inwestycji gmin pozyskane z innych źródeł</t>
  </si>
  <si>
    <t>0770</t>
  </si>
  <si>
    <t>Wpłaty z tytułu odpłatnego nabycia prawa własności oraz prawa uzytkowania wieczystego nieruchomości</t>
  </si>
  <si>
    <t>Wybory Prezydenta Rzeczpospolitej Polskiej</t>
  </si>
  <si>
    <t>Wpływy z innych opłat stanowiących dochody j.s.t.na podstawie ustaw</t>
  </si>
  <si>
    <t>Część równoważąca subwencji ogólnej dla gmin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</si>
  <si>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</si>
  <si>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</si>
  <si>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</si>
  <si>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</si>
  <si>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</si>
  <si>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>Wpływy z tyt. pomocy finansowej udzielanej między  j.s.t. na dofinansowanie własnych zadań bieżących</t>
  </si>
  <si>
    <t>Dotacje otrzymane z budżetu państwa na realizację inwestycji i zakupów inwestycyjnych własnych gmin</t>
  </si>
  <si>
    <t>Dotacje celowe otrzymane z samorządu województwa na inwestycje i zakupy inwestycyjne realizowane na podst.umów i porozumień między j.s.t.</t>
  </si>
  <si>
    <t>01041</t>
  </si>
  <si>
    <t>Współfinansowanie programów i projektów realizowane ze środków funduszy strukturalnych</t>
  </si>
  <si>
    <t xml:space="preserve">Wydatki inwestycyjne na zakupy inwestycyjne jednostek budżetowych </t>
  </si>
  <si>
    <t>Wpłaty od jednostek na fundusz celowy</t>
  </si>
  <si>
    <t>Komendy Wojewódzkie Policji</t>
  </si>
  <si>
    <t>Straż graniczna</t>
  </si>
  <si>
    <t>Składki na ibezpieczenia społeczne</t>
  </si>
  <si>
    <t>Rezerwa ogólna</t>
  </si>
  <si>
    <t>2310</t>
  </si>
  <si>
    <t>Dotacja celowa z budżetu na finansowanie lub dofinans. zadań zleconych do realizacji stowarzyszeniom</t>
  </si>
  <si>
    <t>Wpływy z innych lokalnych opłat pobieranych przez jednostki samorzadu terytorialnego na podstawie odrębnych przepisów</t>
  </si>
  <si>
    <t>dochody z tytułu wydawania zezwoleń na sprzedaż napojów alkoholowych</t>
  </si>
  <si>
    <t>ZADANIA ZLECONE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</si>
  <si>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</si>
  <si>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</si>
  <si>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</si>
  <si>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</si>
  <si>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</si>
  <si>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</si>
  <si>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</si>
  <si>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</si>
  <si>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</si>
  <si>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</si>
  <si>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</si>
  <si>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</si>
  <si>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</si>
  <si>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</si>
  <si>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</si>
  <si>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</si>
  <si>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</si>
  <si>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</si>
  <si>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</si>
  <si>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</si>
  <si>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</si>
  <si>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</si>
  <si>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</si>
  <si>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</si>
  <si>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</si>
  <si>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</si>
  <si>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75056</t>
  </si>
  <si>
    <t>Spis powszecny i inne</t>
  </si>
  <si>
    <t>75109</t>
  </si>
  <si>
    <t>Wybory do rad gmin, wybory wójtów</t>
  </si>
  <si>
    <t>85219</t>
  </si>
  <si>
    <t>Ośrodki Pomocy Społecznej</t>
  </si>
  <si>
    <t>2400</t>
  </si>
  <si>
    <t>75108</t>
  </si>
  <si>
    <t>Wybory do Sejmu i Senatu</t>
  </si>
  <si>
    <t>85295</t>
  </si>
  <si>
    <t>Gimnazja</t>
  </si>
  <si>
    <t>Ogółem dotacje, z tego :</t>
  </si>
  <si>
    <t>Dotacje celowe</t>
  </si>
  <si>
    <t>Wpłyy z różnych opłat</t>
  </si>
  <si>
    <t xml:space="preserve">Odsetki </t>
  </si>
  <si>
    <t xml:space="preserve">Uzupełnienie subwencji ogólnej  dla j. s. t. </t>
  </si>
  <si>
    <t>Środki na uzupełnienie dochodów gmin</t>
  </si>
  <si>
    <t xml:space="preserve">Wpłwy do budżety pozostałości środków finansowych gromadzonych na wydzielonym rachunku jedn. budż. </t>
  </si>
  <si>
    <t>Wpływy do budzetu pozostałości środków finansowych gromadzonych na wydzielonyum rachunky jedn. budż.</t>
  </si>
  <si>
    <t>Wspieranie rodziny</t>
  </si>
  <si>
    <t xml:space="preserve">Wydatki na zakupy inwestycyjne jedn. budż. </t>
  </si>
  <si>
    <t>Wpłaty gmin na  na rzecz innych j.s.t. oraz związków gmin</t>
  </si>
  <si>
    <t>Wpływy zw sprzedaży składników majątkowych</t>
  </si>
  <si>
    <t>Dochody majątkowe  r-m , w tym:</t>
  </si>
  <si>
    <t>6630</t>
  </si>
  <si>
    <t>grzywny, mandaty i inne kary pieniężne</t>
  </si>
  <si>
    <t>Dochody z najmu i dzierżawy składników majątkowych</t>
  </si>
  <si>
    <t>Odsetki</t>
  </si>
  <si>
    <t>Pozostałe odsetki</t>
  </si>
  <si>
    <t>Wpłwy z różnych dochodów</t>
  </si>
  <si>
    <t>2360</t>
  </si>
  <si>
    <t>Pozostałe dotacje na zadania bieżące razem, w tym:</t>
  </si>
  <si>
    <t>B</t>
  </si>
  <si>
    <t>DOCHODY BIEŻĄCE OGÓŁEM (1+2+3+4):</t>
  </si>
  <si>
    <t>Ogółem dochody własne (1+2+ majątkowe par. 0870 + 0770)</t>
  </si>
  <si>
    <t xml:space="preserve">II. </t>
  </si>
  <si>
    <t>Ogółem subwencje i dotacje (3+4)</t>
  </si>
  <si>
    <t>Wydatki osobowe niezaliczone do wynagrodzeń</t>
  </si>
  <si>
    <t>Opłaty z tyt. zakupu usług telekomunikacyjnych</t>
  </si>
  <si>
    <t>Wpłwy z różnych opłat</t>
  </si>
  <si>
    <t>szkolenia pracowników</t>
  </si>
  <si>
    <t>Wynagrodznie bezosobowe</t>
  </si>
  <si>
    <t xml:space="preserve">Środki na dofinansowanie własnych zadań bieżących gmin </t>
  </si>
  <si>
    <t>Zakup materiałów i wyposazenia</t>
  </si>
  <si>
    <t>Zakupo materiałów i wposażenia</t>
  </si>
  <si>
    <t>Zwrot dotacji</t>
  </si>
  <si>
    <t xml:space="preserve">Pozostałe odsetki </t>
  </si>
  <si>
    <t>Koszty postepowania sądowego</t>
  </si>
  <si>
    <t>Zakup energfii</t>
  </si>
  <si>
    <t>Podatek do spadków i darowizn</t>
  </si>
  <si>
    <t>Opłata od posiadania psów</t>
  </si>
  <si>
    <t>Dochody j.s.t związane z realizają zadań zleconych ustawami</t>
  </si>
  <si>
    <t>Wpływy do budżetu pozostałości śtrodków finansowych gromadzonych na wydzielonym rachunku jedn. Budżetowej</t>
  </si>
  <si>
    <t>6207</t>
  </si>
  <si>
    <t>6057</t>
  </si>
  <si>
    <t>dotacje na zadania bieżące</t>
  </si>
  <si>
    <t>Kary i odszkodowania</t>
  </si>
  <si>
    <t>Wydatki inwestycyjne - środki UE</t>
  </si>
  <si>
    <t xml:space="preserve">Wydatki inwestycyjne </t>
  </si>
  <si>
    <t>Wydatki inwestycyjne- współfinansowanie programów i projektów</t>
  </si>
  <si>
    <t>Dotacje celowe -środki UE</t>
  </si>
  <si>
    <t>Dostarczanie ciepła</t>
  </si>
  <si>
    <t>Lokalny transport zbiorowy</t>
  </si>
  <si>
    <t>Szkolenia pracowników</t>
  </si>
  <si>
    <t>Gospodarka odpadami</t>
  </si>
  <si>
    <t>Dochody z najmu i dzierżawy</t>
  </si>
  <si>
    <t>Ochrona zabytków i opieka nad zabytkami</t>
  </si>
  <si>
    <t>Rodziny zastępcze</t>
  </si>
  <si>
    <t>Drogi publiczne wojewódzkie</t>
  </si>
  <si>
    <t xml:space="preserve">Dochody j.s.t. zwiazane z realizacją zadań z zakresu administracji rządowej oraz innych zadań zleconych ustawami </t>
  </si>
  <si>
    <t>Wybory do Parlamentu Europejskiego</t>
  </si>
  <si>
    <t>Dotacje celowe przekazane z budżetu państwa na realizację inwestycji i zakupów inwestycyjnych własnych gmin</t>
  </si>
  <si>
    <t xml:space="preserve">Wpływy z tyt. zwrotów wypłaconych świadczeń z funduszu alimentacyjnego </t>
  </si>
  <si>
    <t xml:space="preserve">Wpływy z innych lolanych opłat pobieranych przez j. s. t. na podstawie odrębnych ustaw </t>
  </si>
  <si>
    <t xml:space="preserve">Wpływy z różnych opłat </t>
  </si>
  <si>
    <t>Wydatki inwestycyjne</t>
  </si>
  <si>
    <t>Promocja jednostek samorzadu terytorialnego</t>
  </si>
  <si>
    <t>Dotacje celowe przekazane gminie na zadania bieżące realizowane na podstawie porozumień (umów) między j.s.t.</t>
  </si>
  <si>
    <t xml:space="preserve">Wpłaty gmin na rzecz innych j. s. t. oraz związków gmin na dofinansowaniem zadań bieżących  </t>
  </si>
  <si>
    <t>Wynagrodznei agencyjno-prowizyjne</t>
  </si>
  <si>
    <t>4300</t>
  </si>
  <si>
    <t xml:space="preserve">Dotacja celowa z budżetu na finansowanie lub dofinans. zadań zleconych do realizacji pozostałym jednostkom niezaliczanym do sektora finansow publicznych </t>
  </si>
  <si>
    <t>Wynagrodzenie bezosobowe pracowników</t>
  </si>
  <si>
    <t>Opłaty z tyt. zakupu usług telekomunikacyjnych świadczonych w ruchomej publicznej sieci telefonicznej</t>
  </si>
  <si>
    <t xml:space="preserve">składki na ubezpieczenie społeczne </t>
  </si>
  <si>
    <t xml:space="preserve">Składki na Fundusz Pracy </t>
  </si>
  <si>
    <t xml:space="preserve">Wynagrodzenia bezosobowe </t>
  </si>
  <si>
    <t xml:space="preserve">Zakup materiałów i wyposażenia </t>
  </si>
  <si>
    <t>75113</t>
  </si>
  <si>
    <t>Wybory do Parlamentu Europejskigo</t>
  </si>
  <si>
    <t>85215</t>
  </si>
  <si>
    <t>Dodatki mieszkaniowe</t>
  </si>
  <si>
    <t>0980</t>
  </si>
  <si>
    <t>Wpływy z tyt. zwrotów wypłaconych świadczeń z funduszu alimentacyjnego</t>
  </si>
  <si>
    <t>6330</t>
  </si>
  <si>
    <t>część równoważąca</t>
  </si>
  <si>
    <t>pozostałe wydatki majątkowe</t>
  </si>
  <si>
    <t>wydatki finansowane z UE</t>
  </si>
  <si>
    <t>pozostałe wydatki w tym:</t>
  </si>
  <si>
    <t xml:space="preserve">CZĘŚĆ TABELARYCZNA  SPRAWOZDANIA  Z  WYKONANIA BUDŻETU  GMINY MILEJEWO    </t>
  </si>
  <si>
    <t>2010</t>
  </si>
  <si>
    <t xml:space="preserve"> </t>
  </si>
  <si>
    <t xml:space="preserve">Dotacje celowe </t>
  </si>
  <si>
    <t>2900</t>
  </si>
  <si>
    <t xml:space="preserve">Wpływy z wpłat gmin i powiatów na rzecz innych j. s. t. na dofinansowanie zadań bieżących </t>
  </si>
  <si>
    <t xml:space="preserve">Dotacje </t>
  </si>
  <si>
    <t>Dotacje celowa na pomoc finansową udzielaną między j.s.t. na dofinansowanie własnych zadań inwestycyjnych i zakupów inwestycyjnych</t>
  </si>
  <si>
    <t>Drogi publiczne powiatowe</t>
  </si>
  <si>
    <t>Dotacja celowa na pomoc finansową udzielaną między j.s.t. na dofinansowanie własnych zadań inwestycyjnych i zakupów inwestycyjnych</t>
  </si>
  <si>
    <t>wydatki na zakup i objęcie akcji, wniesienie wkładów do spółek prawa handlowego</t>
  </si>
  <si>
    <t>składki na Fundusz Pracy</t>
  </si>
  <si>
    <t>inne formy pomocy dla uczniów</t>
  </si>
  <si>
    <t>pozostałe odsetki</t>
  </si>
  <si>
    <t xml:space="preserve">wydatki na zakupy inwestycyjne jedn. budż. </t>
  </si>
  <si>
    <t>wynagrodznie bezosobowe</t>
  </si>
  <si>
    <t>wydatki inwestycyjne</t>
  </si>
  <si>
    <t>CZĘŚĆ TABELARYCZNA SPRAWOZDANIA Z WYKONANIA BUDŻETU GMINY MILEJEWO ZA  2014 ROK</t>
  </si>
  <si>
    <t xml:space="preserve">                                                        za  2014 rok              </t>
  </si>
  <si>
    <t xml:space="preserve">wpłaty gmin i powiatów na rzecz innych j. s. t. na dofinansowanie zadań bieżących </t>
  </si>
  <si>
    <t>( par. 2030 i 2040 )</t>
  </si>
  <si>
    <t>801</t>
  </si>
  <si>
    <t>80101</t>
  </si>
  <si>
    <t>Załącznik Nr 1 do Zarządzenia Nr 24/2015 Wójta Gminy Milejewo z dnia 18 marca 2015 roku</t>
  </si>
  <si>
    <t xml:space="preserve">wpłaty z tytułu odpłatnego nabycia prawa własności oraz prawa użytkownania wieczystego nieruchomości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</si>
</sst>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 CE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20" xfId="0" applyFont="1" applyBorder="1" applyAlignment="1">
      <alignment wrapText="1"/>
    </xf>
    <xf numFmtId="4" fontId="9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" fontId="11" fillId="0" borderId="21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9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8" fillId="0" borderId="32" xfId="0" applyFont="1" applyBorder="1" applyAlignment="1">
      <alignment wrapText="1"/>
    </xf>
    <xf numFmtId="4" fontId="18" fillId="0" borderId="32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7" xfId="0" applyNumberFormat="1" applyFont="1" applyBorder="1" applyAlignment="1">
      <alignment/>
    </xf>
    <xf numFmtId="4" fontId="19" fillId="0" borderId="35" xfId="0" applyNumberFormat="1" applyFont="1" applyBorder="1" applyAlignment="1">
      <alignment/>
    </xf>
    <xf numFmtId="0" fontId="22" fillId="0" borderId="0" xfId="0" applyFont="1" applyAlignment="1">
      <alignment horizontal="left" indent="15"/>
    </xf>
    <xf numFmtId="0" fontId="22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2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" fontId="64" fillId="0" borderId="13" xfId="0" applyNumberFormat="1" applyFont="1" applyBorder="1" applyAlignment="1">
      <alignment horizontal="right"/>
    </xf>
    <xf numFmtId="4" fontId="65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3" fontId="9" fillId="0" borderId="17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43" fontId="15" fillId="0" borderId="11" xfId="42" applyFont="1" applyBorder="1" applyAlignment="1">
      <alignment horizontal="right"/>
    </xf>
    <xf numFmtId="43" fontId="16" fillId="0" borderId="10" xfId="42" applyFont="1" applyBorder="1" applyAlignment="1">
      <alignment horizontal="right"/>
    </xf>
    <xf numFmtId="43" fontId="11" fillId="0" borderId="10" xfId="42" applyFont="1" applyBorder="1" applyAlignment="1">
      <alignment horizontal="right"/>
    </xf>
    <xf numFmtId="43" fontId="9" fillId="0" borderId="10" xfId="42" applyFont="1" applyBorder="1" applyAlignment="1">
      <alignment horizontal="right"/>
    </xf>
    <xf numFmtId="44" fontId="6" fillId="0" borderId="10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1" fillId="0" borderId="18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0"/>
  <sheetViews>
    <sheetView tabSelected="1" view="pageBreakPreview" zoomScale="110" zoomScaleNormal="75" zoomScaleSheetLayoutView="110" zoomScalePageLayoutView="0" workbookViewId="0" topLeftCell="A737">
      <selection activeCell="F666" sqref="F666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7.00390625" style="0" customWidth="1"/>
    <col min="4" max="4" width="49.375" style="0" customWidth="1"/>
    <col min="5" max="5" width="16.875" style="0" customWidth="1"/>
    <col min="6" max="6" width="17.125" style="0" customWidth="1"/>
    <col min="7" max="7" width="9.37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429</v>
      </c>
      <c r="C1" s="13"/>
      <c r="D1" s="13"/>
      <c r="E1" s="14"/>
      <c r="F1" s="14"/>
      <c r="G1" s="14"/>
      <c r="H1" s="15"/>
      <c r="I1" s="236" t="s">
        <v>452</v>
      </c>
      <c r="J1" s="237"/>
    </row>
    <row r="2" spans="1:10" s="9" customFormat="1" ht="56.25" customHeight="1">
      <c r="A2" s="16"/>
      <c r="B2" s="17"/>
      <c r="C2" s="17"/>
      <c r="D2" s="124" t="s">
        <v>447</v>
      </c>
      <c r="E2" s="124"/>
      <c r="F2" s="17"/>
      <c r="G2" s="17"/>
      <c r="H2" s="17"/>
      <c r="I2" s="238"/>
      <c r="J2" s="239"/>
    </row>
    <row r="3" spans="1:10" s="1" customFormat="1" ht="15">
      <c r="A3" s="131" t="s">
        <v>0</v>
      </c>
      <c r="B3" s="131" t="s">
        <v>86</v>
      </c>
      <c r="C3" s="131" t="s">
        <v>87</v>
      </c>
      <c r="D3" s="131" t="s">
        <v>105</v>
      </c>
      <c r="E3" s="121" t="s">
        <v>107</v>
      </c>
      <c r="F3" s="132"/>
      <c r="G3" s="122"/>
      <c r="H3" s="121" t="s">
        <v>106</v>
      </c>
      <c r="I3" s="132"/>
      <c r="J3" s="122"/>
    </row>
    <row r="4" spans="1:10" s="1" customFormat="1" ht="15">
      <c r="A4" s="120"/>
      <c r="B4" s="120"/>
      <c r="C4" s="120"/>
      <c r="D4" s="120"/>
      <c r="E4" s="71" t="s">
        <v>1</v>
      </c>
      <c r="F4" s="121" t="s">
        <v>2</v>
      </c>
      <c r="G4" s="122"/>
      <c r="H4" s="39" t="s">
        <v>1</v>
      </c>
      <c r="I4" s="123" t="s">
        <v>92</v>
      </c>
      <c r="J4" s="122"/>
    </row>
    <row r="5" spans="1:10" s="1" customFormat="1" ht="15">
      <c r="A5" s="42"/>
      <c r="B5" s="42"/>
      <c r="C5" s="42"/>
      <c r="D5" s="42"/>
      <c r="E5" s="42"/>
      <c r="F5" s="39" t="s">
        <v>3</v>
      </c>
      <c r="G5" s="69" t="s">
        <v>4</v>
      </c>
      <c r="H5" s="42"/>
      <c r="I5" s="39" t="s">
        <v>3</v>
      </c>
      <c r="J5" s="69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115" t="s">
        <v>269</v>
      </c>
      <c r="B7" s="40"/>
      <c r="C7" s="41" t="s">
        <v>35</v>
      </c>
      <c r="D7" s="42" t="s">
        <v>6</v>
      </c>
      <c r="E7" s="43">
        <f>E8+E19+E24</f>
        <v>1488233.57</v>
      </c>
      <c r="F7" s="43">
        <f>F8+F19+F24</f>
        <v>1188233.57</v>
      </c>
      <c r="G7" s="44">
        <f>F7/E7*100</f>
        <v>79.8418738800523</v>
      </c>
      <c r="H7" s="43">
        <f>H8+H17+H19+H24</f>
        <v>730251.5700000001</v>
      </c>
      <c r="I7" s="43">
        <f>I8+I17+I19+I24</f>
        <v>254875.28999999998</v>
      </c>
      <c r="J7" s="45">
        <f>I7/H7*100</f>
        <v>34.90239534849613</v>
      </c>
    </row>
    <row r="8" spans="1:10" s="1" customFormat="1" ht="15.75">
      <c r="A8" s="86"/>
      <c r="B8" s="87" t="s">
        <v>50</v>
      </c>
      <c r="C8" s="86" t="s">
        <v>35</v>
      </c>
      <c r="D8" s="88" t="s">
        <v>114</v>
      </c>
      <c r="E8" s="89">
        <v>1368306</v>
      </c>
      <c r="F8" s="89">
        <v>1068306</v>
      </c>
      <c r="G8" s="90">
        <v>78.08</v>
      </c>
      <c r="H8" s="89">
        <v>542424</v>
      </c>
      <c r="I8" s="89">
        <v>68592.5</v>
      </c>
      <c r="J8" s="91">
        <f>I8/H8*100</f>
        <v>12.645550344380041</v>
      </c>
    </row>
    <row r="9" spans="1:10" s="1" customFormat="1" ht="30">
      <c r="A9" s="46"/>
      <c r="B9" s="51"/>
      <c r="C9" s="52">
        <v>2700</v>
      </c>
      <c r="D9" s="77" t="s">
        <v>108</v>
      </c>
      <c r="E9" s="54">
        <v>0</v>
      </c>
      <c r="F9" s="54">
        <v>0</v>
      </c>
      <c r="G9" s="50">
        <v>0</v>
      </c>
      <c r="H9" s="125"/>
      <c r="I9" s="53"/>
      <c r="J9" s="48"/>
    </row>
    <row r="10" spans="1:10" s="1" customFormat="1" ht="15.75">
      <c r="A10" s="46"/>
      <c r="B10" s="51"/>
      <c r="C10" s="52">
        <v>4600</v>
      </c>
      <c r="D10" s="77" t="s">
        <v>386</v>
      </c>
      <c r="E10" s="54"/>
      <c r="F10" s="54"/>
      <c r="G10" s="50"/>
      <c r="H10" s="125">
        <v>67424</v>
      </c>
      <c r="I10" s="67">
        <v>67424</v>
      </c>
      <c r="J10" s="50">
        <v>100</v>
      </c>
    </row>
    <row r="11" spans="1:10" s="1" customFormat="1" ht="15.75">
      <c r="A11" s="38"/>
      <c r="B11" s="78"/>
      <c r="C11" s="79">
        <v>6050</v>
      </c>
      <c r="D11" s="82" t="s">
        <v>388</v>
      </c>
      <c r="E11" s="103"/>
      <c r="F11" s="81"/>
      <c r="G11" s="65"/>
      <c r="H11" s="126">
        <v>15000</v>
      </c>
      <c r="I11" s="103">
        <v>1168.5</v>
      </c>
      <c r="J11" s="67">
        <f>I11/H11*100</f>
        <v>7.79</v>
      </c>
    </row>
    <row r="12" spans="1:10" s="1" customFormat="1" ht="15.75">
      <c r="A12" s="36"/>
      <c r="B12" s="55"/>
      <c r="C12" s="227" t="s">
        <v>384</v>
      </c>
      <c r="D12" s="83" t="s">
        <v>387</v>
      </c>
      <c r="E12" s="75"/>
      <c r="F12" s="58"/>
      <c r="G12" s="59"/>
      <c r="H12" s="172">
        <v>300000</v>
      </c>
      <c r="I12" s="75">
        <v>0</v>
      </c>
      <c r="J12" s="64">
        <v>0</v>
      </c>
    </row>
    <row r="13" spans="1:10" s="1" customFormat="1" ht="30">
      <c r="A13" s="36"/>
      <c r="B13" s="55"/>
      <c r="C13" s="56">
        <v>6058</v>
      </c>
      <c r="D13" s="83" t="s">
        <v>110</v>
      </c>
      <c r="E13" s="75"/>
      <c r="F13" s="58"/>
      <c r="G13" s="59"/>
      <c r="H13" s="75"/>
      <c r="I13" s="60"/>
      <c r="J13" s="64"/>
    </row>
    <row r="14" spans="1:10" s="1" customFormat="1" ht="44.25" customHeight="1">
      <c r="A14" s="38"/>
      <c r="B14" s="55"/>
      <c r="C14" s="56">
        <v>6059</v>
      </c>
      <c r="D14" s="83" t="s">
        <v>389</v>
      </c>
      <c r="E14" s="75"/>
      <c r="F14" s="61"/>
      <c r="G14" s="59"/>
      <c r="H14" s="75">
        <v>160000</v>
      </c>
      <c r="I14" s="75">
        <v>0</v>
      </c>
      <c r="J14" s="67">
        <f>I14/H14*100</f>
        <v>0</v>
      </c>
    </row>
    <row r="15" spans="1:10" s="1" customFormat="1" ht="44.25" customHeight="1">
      <c r="A15" s="38"/>
      <c r="B15" s="55"/>
      <c r="C15" s="56">
        <v>6207</v>
      </c>
      <c r="D15" s="83" t="s">
        <v>390</v>
      </c>
      <c r="E15" s="75">
        <v>1368306</v>
      </c>
      <c r="F15" s="75">
        <v>1068306</v>
      </c>
      <c r="G15" s="59">
        <v>78.08</v>
      </c>
      <c r="H15" s="75"/>
      <c r="I15" s="75"/>
      <c r="J15" s="67"/>
    </row>
    <row r="16" spans="1:10" s="1" customFormat="1" ht="28.5" customHeight="1">
      <c r="A16" s="38"/>
      <c r="B16" s="63"/>
      <c r="C16" s="36">
        <v>6268</v>
      </c>
      <c r="D16" s="84" t="s">
        <v>111</v>
      </c>
      <c r="E16" s="64"/>
      <c r="F16" s="64"/>
      <c r="G16" s="64"/>
      <c r="H16" s="149"/>
      <c r="I16" s="149"/>
      <c r="J16" s="144"/>
    </row>
    <row r="17" spans="1:10" s="1" customFormat="1" ht="15.75">
      <c r="A17" s="92"/>
      <c r="B17" s="97" t="s">
        <v>113</v>
      </c>
      <c r="C17" s="92" t="s">
        <v>35</v>
      </c>
      <c r="D17" s="94" t="s">
        <v>112</v>
      </c>
      <c r="E17" s="95"/>
      <c r="F17" s="95"/>
      <c r="G17" s="96"/>
      <c r="H17" s="99">
        <f>H18</f>
        <v>17900</v>
      </c>
      <c r="I17" s="99">
        <f>I18</f>
        <v>17855.23</v>
      </c>
      <c r="J17" s="99">
        <f>J18</f>
        <v>99.74988826815641</v>
      </c>
    </row>
    <row r="18" spans="1:10" s="1" customFormat="1" ht="15.75">
      <c r="A18" s="38"/>
      <c r="B18" s="37"/>
      <c r="C18" s="38">
        <v>2850</v>
      </c>
      <c r="D18" s="85" t="s">
        <v>76</v>
      </c>
      <c r="E18" s="62"/>
      <c r="F18" s="62"/>
      <c r="G18" s="59"/>
      <c r="H18" s="67">
        <v>17900</v>
      </c>
      <c r="I18" s="67">
        <v>17855.23</v>
      </c>
      <c r="J18" s="67">
        <f>I18/H18*100</f>
        <v>99.74988826815641</v>
      </c>
    </row>
    <row r="19" spans="1:10" s="101" customFormat="1" ht="22.5" customHeight="1">
      <c r="A19" s="92"/>
      <c r="B19" s="97" t="s">
        <v>291</v>
      </c>
      <c r="C19" s="92" t="s">
        <v>35</v>
      </c>
      <c r="D19" s="94" t="s">
        <v>115</v>
      </c>
      <c r="E19" s="99">
        <f>E23</f>
        <v>0</v>
      </c>
      <c r="F19" s="99">
        <f>F23</f>
        <v>0</v>
      </c>
      <c r="G19" s="96">
        <v>0</v>
      </c>
      <c r="H19" s="99">
        <v>0</v>
      </c>
      <c r="I19" s="99">
        <v>0</v>
      </c>
      <c r="J19" s="100">
        <v>0</v>
      </c>
    </row>
    <row r="20" spans="1:10" s="1" customFormat="1" ht="15.75">
      <c r="A20" s="38"/>
      <c r="B20" s="37"/>
      <c r="C20" s="38">
        <v>6050</v>
      </c>
      <c r="D20" s="85" t="s">
        <v>109</v>
      </c>
      <c r="E20" s="62"/>
      <c r="F20" s="62"/>
      <c r="G20" s="59"/>
      <c r="H20" s="67">
        <v>0</v>
      </c>
      <c r="I20" s="67">
        <v>0</v>
      </c>
      <c r="J20" s="65">
        <v>0</v>
      </c>
    </row>
    <row r="21" spans="1:10" s="1" customFormat="1" ht="30">
      <c r="A21" s="38"/>
      <c r="B21" s="37"/>
      <c r="C21" s="38">
        <v>6058</v>
      </c>
      <c r="D21" s="83" t="s">
        <v>110</v>
      </c>
      <c r="E21" s="62"/>
      <c r="F21" s="62"/>
      <c r="G21" s="59"/>
      <c r="H21" s="67"/>
      <c r="I21" s="67"/>
      <c r="J21" s="65"/>
    </row>
    <row r="22" spans="1:10" s="1" customFormat="1" ht="30">
      <c r="A22" s="38"/>
      <c r="B22" s="37"/>
      <c r="C22" s="38">
        <v>6059</v>
      </c>
      <c r="D22" s="83" t="s">
        <v>292</v>
      </c>
      <c r="E22" s="62"/>
      <c r="F22" s="62"/>
      <c r="G22" s="59"/>
      <c r="H22" s="67"/>
      <c r="I22" s="67"/>
      <c r="J22" s="65"/>
    </row>
    <row r="23" spans="1:10" s="1" customFormat="1" ht="30">
      <c r="A23" s="38"/>
      <c r="B23" s="37"/>
      <c r="C23" s="38">
        <v>6268</v>
      </c>
      <c r="D23" s="84" t="s">
        <v>111</v>
      </c>
      <c r="E23" s="67">
        <v>0</v>
      </c>
      <c r="F23" s="67">
        <v>0</v>
      </c>
      <c r="G23" s="64">
        <v>0</v>
      </c>
      <c r="H23" s="143"/>
      <c r="I23" s="148"/>
      <c r="J23" s="144"/>
    </row>
    <row r="24" spans="1:10" s="1" customFormat="1" ht="15.75">
      <c r="A24" s="92"/>
      <c r="B24" s="93" t="s">
        <v>9</v>
      </c>
      <c r="C24" s="92" t="s">
        <v>35</v>
      </c>
      <c r="D24" s="94" t="s">
        <v>116</v>
      </c>
      <c r="E24" s="99">
        <f>E25</f>
        <v>119927.57</v>
      </c>
      <c r="F24" s="99">
        <f>F25</f>
        <v>119927.57</v>
      </c>
      <c r="G24" s="96">
        <f>F24/E24*100</f>
        <v>100</v>
      </c>
      <c r="H24" s="99">
        <v>169927.57</v>
      </c>
      <c r="I24" s="99">
        <v>168427.56</v>
      </c>
      <c r="J24" s="100">
        <f>I24/H24*100</f>
        <v>99.11726507946885</v>
      </c>
    </row>
    <row r="25" spans="1:10" s="1" customFormat="1" ht="45">
      <c r="A25" s="79"/>
      <c r="B25" s="79"/>
      <c r="C25" s="38">
        <v>2010</v>
      </c>
      <c r="D25" s="102" t="s">
        <v>259</v>
      </c>
      <c r="E25" s="103">
        <v>119927.57</v>
      </c>
      <c r="F25" s="103">
        <v>119927.57</v>
      </c>
      <c r="G25" s="65">
        <f>F25/E25*100</f>
        <v>100</v>
      </c>
      <c r="H25" s="81"/>
      <c r="I25" s="80"/>
      <c r="J25" s="62"/>
    </row>
    <row r="26" spans="1:10" s="1" customFormat="1" ht="19.5" customHeight="1">
      <c r="A26" s="79"/>
      <c r="B26" s="79"/>
      <c r="C26" s="38">
        <v>4110</v>
      </c>
      <c r="D26" s="106" t="s">
        <v>127</v>
      </c>
      <c r="E26" s="103"/>
      <c r="F26" s="103"/>
      <c r="G26" s="65"/>
      <c r="H26" s="103">
        <v>270.61</v>
      </c>
      <c r="I26" s="80">
        <v>270.61</v>
      </c>
      <c r="J26" s="67">
        <v>100</v>
      </c>
    </row>
    <row r="27" spans="1:10" s="1" customFormat="1" ht="21" customHeight="1">
      <c r="A27" s="79"/>
      <c r="B27" s="79"/>
      <c r="C27" s="38">
        <v>4120</v>
      </c>
      <c r="D27" s="106" t="s">
        <v>128</v>
      </c>
      <c r="E27" s="103"/>
      <c r="F27" s="103"/>
      <c r="G27" s="65"/>
      <c r="H27" s="103">
        <v>38.77</v>
      </c>
      <c r="I27" s="80">
        <v>38.77</v>
      </c>
      <c r="J27" s="67">
        <v>100</v>
      </c>
    </row>
    <row r="28" spans="1:10" s="1" customFormat="1" ht="15.75">
      <c r="A28" s="79"/>
      <c r="B28" s="79"/>
      <c r="C28" s="38">
        <v>4170</v>
      </c>
      <c r="D28" s="102" t="s">
        <v>82</v>
      </c>
      <c r="E28" s="103"/>
      <c r="F28" s="103"/>
      <c r="G28" s="65"/>
      <c r="H28" s="103">
        <v>1582.51</v>
      </c>
      <c r="I28" s="80">
        <v>1582.51</v>
      </c>
      <c r="J28" s="67">
        <v>100</v>
      </c>
    </row>
    <row r="29" spans="1:10" s="1" customFormat="1" ht="15.75">
      <c r="A29" s="38"/>
      <c r="B29" s="38"/>
      <c r="C29" s="38">
        <v>4210</v>
      </c>
      <c r="D29" s="85" t="s">
        <v>10</v>
      </c>
      <c r="E29" s="62"/>
      <c r="F29" s="62"/>
      <c r="G29" s="65"/>
      <c r="H29" s="62">
        <v>459.63</v>
      </c>
      <c r="I29" s="62">
        <v>459.63</v>
      </c>
      <c r="J29" s="67">
        <v>100</v>
      </c>
    </row>
    <row r="30" spans="1:10" s="1" customFormat="1" ht="15.75">
      <c r="A30" s="38"/>
      <c r="B30" s="38"/>
      <c r="C30" s="38">
        <v>4300</v>
      </c>
      <c r="D30" s="85" t="s">
        <v>8</v>
      </c>
      <c r="E30" s="62"/>
      <c r="F30" s="62"/>
      <c r="G30" s="65"/>
      <c r="H30" s="65">
        <v>0</v>
      </c>
      <c r="I30" s="65">
        <v>0</v>
      </c>
      <c r="J30" s="65">
        <v>0</v>
      </c>
    </row>
    <row r="31" spans="1:10" s="1" customFormat="1" ht="15.75">
      <c r="A31" s="38"/>
      <c r="B31" s="38"/>
      <c r="C31" s="38">
        <v>4430</v>
      </c>
      <c r="D31" s="85" t="s">
        <v>177</v>
      </c>
      <c r="E31" s="62"/>
      <c r="F31" s="62"/>
      <c r="G31" s="65"/>
      <c r="H31" s="67">
        <v>117576.05</v>
      </c>
      <c r="I31" s="67">
        <v>117576.05</v>
      </c>
      <c r="J31" s="67">
        <f>I31/H31*100</f>
        <v>100</v>
      </c>
    </row>
    <row r="32" spans="1:10" s="1" customFormat="1" ht="15.75">
      <c r="A32" s="38"/>
      <c r="B32" s="37"/>
      <c r="C32" s="38">
        <v>6050</v>
      </c>
      <c r="D32" s="85" t="s">
        <v>405</v>
      </c>
      <c r="E32" s="62"/>
      <c r="F32" s="62"/>
      <c r="G32" s="59"/>
      <c r="H32" s="67">
        <v>50000</v>
      </c>
      <c r="I32" s="67">
        <v>48499.99</v>
      </c>
      <c r="J32" s="64">
        <v>97</v>
      </c>
    </row>
    <row r="33" spans="1:10" s="2" customFormat="1" ht="15.75">
      <c r="A33" s="115" t="s">
        <v>268</v>
      </c>
      <c r="B33" s="68"/>
      <c r="C33" s="39" t="s">
        <v>35</v>
      </c>
      <c r="D33" s="69" t="s">
        <v>11</v>
      </c>
      <c r="E33" s="70">
        <f>E35</f>
        <v>6000</v>
      </c>
      <c r="F33" s="70">
        <f>F34</f>
        <v>3739.77</v>
      </c>
      <c r="G33" s="44">
        <v>62.33</v>
      </c>
      <c r="H33" s="135"/>
      <c r="I33" s="136"/>
      <c r="J33" s="137"/>
    </row>
    <row r="34" spans="1:10" s="1" customFormat="1" ht="15.75">
      <c r="A34" s="92"/>
      <c r="B34" s="92" t="s">
        <v>12</v>
      </c>
      <c r="C34" s="92" t="s">
        <v>35</v>
      </c>
      <c r="D34" s="104" t="s">
        <v>260</v>
      </c>
      <c r="E34" s="99">
        <v>6000</v>
      </c>
      <c r="F34" s="99">
        <v>3739.77</v>
      </c>
      <c r="G34" s="100">
        <f>F34/E34*100</f>
        <v>62.3295</v>
      </c>
      <c r="H34" s="140"/>
      <c r="I34" s="141"/>
      <c r="J34" s="142"/>
    </row>
    <row r="35" spans="1:10" s="1" customFormat="1" ht="21.75" customHeight="1">
      <c r="A35" s="38"/>
      <c r="B35" s="38"/>
      <c r="C35" s="108" t="s">
        <v>135</v>
      </c>
      <c r="D35" s="35" t="s">
        <v>117</v>
      </c>
      <c r="E35" s="67">
        <v>6000</v>
      </c>
      <c r="F35" s="67">
        <v>3739.77</v>
      </c>
      <c r="G35" s="65">
        <f>F35/E35*100</f>
        <v>62.3295</v>
      </c>
      <c r="H35" s="145"/>
      <c r="I35" s="145"/>
      <c r="J35" s="146"/>
    </row>
    <row r="36" spans="1:10" s="2" customFormat="1" ht="29.25">
      <c r="A36" s="39">
        <v>400</v>
      </c>
      <c r="B36" s="39"/>
      <c r="C36" s="39" t="s">
        <v>35</v>
      </c>
      <c r="D36" s="105" t="s">
        <v>124</v>
      </c>
      <c r="E36" s="70">
        <v>66035</v>
      </c>
      <c r="F36" s="70">
        <f>F40+F42</f>
        <v>89839.89</v>
      </c>
      <c r="G36" s="45">
        <f>F36/E36*100</f>
        <v>136.04889831150146</v>
      </c>
      <c r="H36" s="135"/>
      <c r="I36" s="133"/>
      <c r="J36" s="147"/>
    </row>
    <row r="37" spans="1:10" s="2" customFormat="1" ht="15.75">
      <c r="A37" s="39"/>
      <c r="B37" s="68">
        <v>40001</v>
      </c>
      <c r="C37" s="39" t="s">
        <v>35</v>
      </c>
      <c r="D37" s="105" t="s">
        <v>391</v>
      </c>
      <c r="E37" s="70">
        <v>0</v>
      </c>
      <c r="F37" s="70">
        <v>0</v>
      </c>
      <c r="G37" s="45">
        <v>0</v>
      </c>
      <c r="H37" s="135"/>
      <c r="I37" s="133"/>
      <c r="J37" s="147"/>
    </row>
    <row r="38" spans="1:10" s="2" customFormat="1" ht="15.75">
      <c r="A38" s="39"/>
      <c r="B38" s="68"/>
      <c r="C38" s="108" t="s">
        <v>121</v>
      </c>
      <c r="D38" s="85" t="s">
        <v>120</v>
      </c>
      <c r="E38" s="67">
        <v>0</v>
      </c>
      <c r="F38" s="67">
        <v>0</v>
      </c>
      <c r="G38" s="65">
        <v>0</v>
      </c>
      <c r="H38" s="135"/>
      <c r="I38" s="133"/>
      <c r="J38" s="147"/>
    </row>
    <row r="39" spans="1:10" s="10" customFormat="1" ht="15.75">
      <c r="A39" s="92"/>
      <c r="B39" s="93">
        <v>40002</v>
      </c>
      <c r="C39" s="92" t="s">
        <v>35</v>
      </c>
      <c r="D39" s="94" t="s">
        <v>119</v>
      </c>
      <c r="E39" s="99">
        <v>58310</v>
      </c>
      <c r="F39" s="99">
        <v>79997.58</v>
      </c>
      <c r="G39" s="100">
        <v>137.19</v>
      </c>
      <c r="H39" s="140"/>
      <c r="I39" s="138"/>
      <c r="J39" s="139"/>
    </row>
    <row r="40" spans="1:10" s="10" customFormat="1" ht="21.75" customHeight="1">
      <c r="A40" s="38"/>
      <c r="B40" s="38"/>
      <c r="C40" s="108" t="s">
        <v>121</v>
      </c>
      <c r="D40" s="85" t="s">
        <v>120</v>
      </c>
      <c r="E40" s="67">
        <v>58310</v>
      </c>
      <c r="F40" s="67">
        <v>79997.58</v>
      </c>
      <c r="G40" s="65">
        <f>F40/E40*100</f>
        <v>137.19358600583092</v>
      </c>
      <c r="H40" s="148"/>
      <c r="I40" s="143"/>
      <c r="J40" s="144"/>
    </row>
    <row r="41" spans="1:10" s="10" customFormat="1" ht="15.75">
      <c r="A41" s="92"/>
      <c r="B41" s="92">
        <v>40003</v>
      </c>
      <c r="C41" s="109" t="s">
        <v>35</v>
      </c>
      <c r="D41" s="94" t="s">
        <v>122</v>
      </c>
      <c r="E41" s="99">
        <v>7725</v>
      </c>
      <c r="F41" s="99">
        <v>9842.31</v>
      </c>
      <c r="G41" s="100">
        <v>127.41</v>
      </c>
      <c r="H41" s="141"/>
      <c r="I41" s="138"/>
      <c r="J41" s="139"/>
    </row>
    <row r="42" spans="1:10" s="10" customFormat="1" ht="23.25" customHeight="1">
      <c r="A42" s="38"/>
      <c r="B42" s="37"/>
      <c r="C42" s="108" t="s">
        <v>121</v>
      </c>
      <c r="D42" s="85" t="s">
        <v>120</v>
      </c>
      <c r="E42" s="67">
        <v>7725</v>
      </c>
      <c r="F42" s="67">
        <v>9842.31</v>
      </c>
      <c r="G42" s="65">
        <v>127.41</v>
      </c>
      <c r="H42" s="145"/>
      <c r="I42" s="143"/>
      <c r="J42" s="144"/>
    </row>
    <row r="43" spans="1:10" s="1" customFormat="1" ht="15">
      <c r="A43" s="39">
        <v>600</v>
      </c>
      <c r="B43" s="68"/>
      <c r="C43" s="39" t="s">
        <v>35</v>
      </c>
      <c r="D43" s="105" t="s">
        <v>123</v>
      </c>
      <c r="E43" s="70">
        <v>158304</v>
      </c>
      <c r="F43" s="70">
        <v>149162.01</v>
      </c>
      <c r="G43" s="45">
        <v>94.23</v>
      </c>
      <c r="H43" s="70">
        <v>954065.55</v>
      </c>
      <c r="I43" s="70">
        <v>502051.08</v>
      </c>
      <c r="J43" s="70">
        <f aca="true" t="shared" si="0" ref="J43:J63">I43/H43*100</f>
        <v>52.622283657553716</v>
      </c>
    </row>
    <row r="44" spans="1:10" s="1" customFormat="1" ht="15.75">
      <c r="A44" s="39"/>
      <c r="B44" s="93">
        <v>60004</v>
      </c>
      <c r="C44" s="39" t="s">
        <v>35</v>
      </c>
      <c r="D44" s="105" t="s">
        <v>392</v>
      </c>
      <c r="E44" s="70"/>
      <c r="F44" s="70"/>
      <c r="G44" s="44"/>
      <c r="H44" s="99">
        <f>H45</f>
        <v>78800</v>
      </c>
      <c r="I44" s="99">
        <f>I45</f>
        <v>78784.6</v>
      </c>
      <c r="J44" s="70">
        <f>I44/H44*100</f>
        <v>99.98045685279189</v>
      </c>
    </row>
    <row r="45" spans="1:10" s="1" customFormat="1" ht="15.75">
      <c r="A45" s="38"/>
      <c r="B45" s="37"/>
      <c r="C45" s="38">
        <v>2310</v>
      </c>
      <c r="D45" s="85" t="s">
        <v>342</v>
      </c>
      <c r="E45" s="67"/>
      <c r="F45" s="67"/>
      <c r="G45" s="59"/>
      <c r="H45" s="67">
        <v>78800</v>
      </c>
      <c r="I45" s="67">
        <v>78784.6</v>
      </c>
      <c r="J45" s="67">
        <f>I45/H45*100</f>
        <v>99.98045685279189</v>
      </c>
    </row>
    <row r="46" spans="1:10" s="1" customFormat="1" ht="15.75">
      <c r="A46" s="92"/>
      <c r="B46" s="93">
        <v>60013</v>
      </c>
      <c r="C46" s="92" t="s">
        <v>35</v>
      </c>
      <c r="D46" s="94" t="s">
        <v>398</v>
      </c>
      <c r="E46" s="99">
        <v>10000</v>
      </c>
      <c r="F46" s="99">
        <v>0</v>
      </c>
      <c r="G46" s="96">
        <v>0</v>
      </c>
      <c r="H46" s="99">
        <v>20000</v>
      </c>
      <c r="I46" s="99">
        <v>20000</v>
      </c>
      <c r="J46" s="99">
        <v>100</v>
      </c>
    </row>
    <row r="47" spans="1:10" s="1" customFormat="1" ht="45">
      <c r="A47" s="38"/>
      <c r="B47" s="37"/>
      <c r="C47" s="38">
        <v>6300</v>
      </c>
      <c r="D47" s="85" t="s">
        <v>436</v>
      </c>
      <c r="E47" s="67">
        <v>10000</v>
      </c>
      <c r="F47" s="67">
        <v>0</v>
      </c>
      <c r="G47" s="59">
        <v>0</v>
      </c>
      <c r="H47" s="67">
        <v>20000</v>
      </c>
      <c r="I47" s="67">
        <v>20000</v>
      </c>
      <c r="J47" s="67">
        <v>100</v>
      </c>
    </row>
    <row r="48" spans="1:10" s="1" customFormat="1" ht="15.75">
      <c r="A48" s="38"/>
      <c r="B48" s="68">
        <v>60014</v>
      </c>
      <c r="C48" s="39" t="s">
        <v>35</v>
      </c>
      <c r="D48" s="85" t="s">
        <v>437</v>
      </c>
      <c r="E48" s="67"/>
      <c r="F48" s="67"/>
      <c r="G48" s="59"/>
      <c r="H48" s="70">
        <v>20000</v>
      </c>
      <c r="I48" s="70">
        <v>20000</v>
      </c>
      <c r="J48" s="70">
        <v>100</v>
      </c>
    </row>
    <row r="49" spans="1:10" s="1" customFormat="1" ht="45">
      <c r="A49" s="38"/>
      <c r="B49" s="37"/>
      <c r="C49" s="38">
        <v>6300</v>
      </c>
      <c r="D49" s="85" t="s">
        <v>438</v>
      </c>
      <c r="E49" s="67"/>
      <c r="F49" s="67"/>
      <c r="G49" s="59"/>
      <c r="H49" s="67">
        <v>20000</v>
      </c>
      <c r="I49" s="67">
        <v>20000</v>
      </c>
      <c r="J49" s="67">
        <v>100</v>
      </c>
    </row>
    <row r="50" spans="1:10" s="1" customFormat="1" ht="15.75">
      <c r="A50" s="92"/>
      <c r="B50" s="93">
        <v>60016</v>
      </c>
      <c r="C50" s="92" t="s">
        <v>35</v>
      </c>
      <c r="D50" s="94" t="s">
        <v>118</v>
      </c>
      <c r="E50" s="99">
        <v>148304</v>
      </c>
      <c r="F50" s="99">
        <v>149162.01</v>
      </c>
      <c r="G50" s="127">
        <v>100.58</v>
      </c>
      <c r="H50" s="99">
        <v>835265.55</v>
      </c>
      <c r="I50" s="99">
        <f>SUM(I52:I62)</f>
        <v>383266.48</v>
      </c>
      <c r="J50" s="99">
        <f t="shared" si="0"/>
        <v>45.88558453057234</v>
      </c>
    </row>
    <row r="51" spans="1:10" s="1" customFormat="1" ht="30">
      <c r="A51" s="38"/>
      <c r="B51" s="37"/>
      <c r="C51" s="38">
        <v>2700</v>
      </c>
      <c r="D51" s="85" t="s">
        <v>108</v>
      </c>
      <c r="E51" s="67">
        <v>48304</v>
      </c>
      <c r="F51" s="67">
        <v>69162.01</v>
      </c>
      <c r="G51" s="64">
        <v>143.18</v>
      </c>
      <c r="H51" s="143"/>
      <c r="I51" s="143"/>
      <c r="J51" s="143"/>
    </row>
    <row r="52" spans="1:10" s="1" customFormat="1" ht="15.75">
      <c r="A52" s="38"/>
      <c r="B52" s="37"/>
      <c r="C52" s="38">
        <v>4010</v>
      </c>
      <c r="D52" s="85" t="s">
        <v>125</v>
      </c>
      <c r="E52" s="62"/>
      <c r="F52" s="62"/>
      <c r="G52" s="44"/>
      <c r="H52" s="67">
        <v>81240</v>
      </c>
      <c r="I52" s="67">
        <v>58547.92</v>
      </c>
      <c r="J52" s="67">
        <f t="shared" si="0"/>
        <v>72.06784835056622</v>
      </c>
    </row>
    <row r="53" spans="1:10" s="1" customFormat="1" ht="15.75">
      <c r="A53" s="38"/>
      <c r="B53" s="37"/>
      <c r="C53" s="38">
        <v>4040</v>
      </c>
      <c r="D53" s="85" t="s">
        <v>126</v>
      </c>
      <c r="E53" s="62"/>
      <c r="F53" s="62"/>
      <c r="G53" s="44"/>
      <c r="H53" s="67">
        <v>2490.37</v>
      </c>
      <c r="I53" s="67">
        <v>2490.37</v>
      </c>
      <c r="J53" s="67">
        <f t="shared" si="0"/>
        <v>100</v>
      </c>
    </row>
    <row r="54" spans="1:10" s="1" customFormat="1" ht="15.75">
      <c r="A54" s="46"/>
      <c r="B54" s="47"/>
      <c r="C54" s="46">
        <v>4110</v>
      </c>
      <c r="D54" s="106" t="s">
        <v>127</v>
      </c>
      <c r="E54" s="48"/>
      <c r="F54" s="48"/>
      <c r="G54" s="44"/>
      <c r="H54" s="49">
        <v>14209</v>
      </c>
      <c r="I54" s="49">
        <v>10308.4</v>
      </c>
      <c r="J54" s="49">
        <f t="shared" si="0"/>
        <v>72.5483848265184</v>
      </c>
    </row>
    <row r="55" spans="1:10" s="1" customFormat="1" ht="15.75">
      <c r="A55" s="46"/>
      <c r="B55" s="47"/>
      <c r="C55" s="46">
        <v>4120</v>
      </c>
      <c r="D55" s="106" t="s">
        <v>128</v>
      </c>
      <c r="E55" s="48"/>
      <c r="F55" s="48"/>
      <c r="G55" s="44"/>
      <c r="H55" s="49">
        <v>2036</v>
      </c>
      <c r="I55" s="49">
        <v>1442.9</v>
      </c>
      <c r="J55" s="49">
        <f t="shared" si="0"/>
        <v>70.86935166994107</v>
      </c>
    </row>
    <row r="56" spans="1:10" s="1" customFormat="1" ht="15.75">
      <c r="A56" s="46"/>
      <c r="B56" s="47"/>
      <c r="C56" s="46">
        <v>4170</v>
      </c>
      <c r="D56" s="102" t="s">
        <v>82</v>
      </c>
      <c r="E56" s="48"/>
      <c r="F56" s="48"/>
      <c r="G56" s="44"/>
      <c r="H56" s="49">
        <v>15000</v>
      </c>
      <c r="I56" s="49">
        <v>5490.19</v>
      </c>
      <c r="J56" s="49">
        <f t="shared" si="0"/>
        <v>36.60126666666667</v>
      </c>
    </row>
    <row r="57" spans="1:10" s="1" customFormat="1" ht="15.75">
      <c r="A57" s="46"/>
      <c r="B57" s="47"/>
      <c r="C57" s="46">
        <v>4210</v>
      </c>
      <c r="D57" s="106" t="s">
        <v>129</v>
      </c>
      <c r="E57" s="48"/>
      <c r="F57" s="48"/>
      <c r="G57" s="44"/>
      <c r="H57" s="49">
        <v>800</v>
      </c>
      <c r="I57" s="49">
        <v>597.53</v>
      </c>
      <c r="J57" s="49">
        <f t="shared" si="0"/>
        <v>74.69125</v>
      </c>
    </row>
    <row r="58" spans="1:10" s="1" customFormat="1" ht="15.75">
      <c r="A58" s="46"/>
      <c r="B58" s="47"/>
      <c r="C58" s="46">
        <v>4270</v>
      </c>
      <c r="D58" s="106" t="s">
        <v>130</v>
      </c>
      <c r="E58" s="48"/>
      <c r="F58" s="48"/>
      <c r="G58" s="44"/>
      <c r="H58" s="49">
        <v>500</v>
      </c>
      <c r="I58" s="49">
        <v>0</v>
      </c>
      <c r="J58" s="49">
        <f t="shared" si="0"/>
        <v>0</v>
      </c>
    </row>
    <row r="59" spans="1:10" s="1" customFormat="1" ht="15.75">
      <c r="A59" s="46"/>
      <c r="B59" s="47"/>
      <c r="C59" s="46">
        <v>4280</v>
      </c>
      <c r="D59" s="106" t="s">
        <v>131</v>
      </c>
      <c r="E59" s="48"/>
      <c r="F59" s="48"/>
      <c r="G59" s="44"/>
      <c r="H59" s="49">
        <v>1200</v>
      </c>
      <c r="I59" s="49">
        <v>646.75</v>
      </c>
      <c r="J59" s="49">
        <f t="shared" si="0"/>
        <v>53.89583333333333</v>
      </c>
    </row>
    <row r="60" spans="1:10" s="1" customFormat="1" ht="15.75">
      <c r="A60" s="46"/>
      <c r="B60" s="47"/>
      <c r="C60" s="46">
        <v>4300</v>
      </c>
      <c r="D60" s="106" t="s">
        <v>8</v>
      </c>
      <c r="E60" s="48"/>
      <c r="F60" s="48"/>
      <c r="G60" s="44"/>
      <c r="H60" s="49">
        <v>74900</v>
      </c>
      <c r="I60" s="49">
        <v>59912.2</v>
      </c>
      <c r="J60" s="49">
        <f t="shared" si="0"/>
        <v>79.98958611481976</v>
      </c>
    </row>
    <row r="61" spans="1:10" s="1" customFormat="1" ht="15.75">
      <c r="A61" s="46"/>
      <c r="B61" s="47"/>
      <c r="C61" s="46">
        <v>4440</v>
      </c>
      <c r="D61" s="106" t="s">
        <v>150</v>
      </c>
      <c r="E61" s="48"/>
      <c r="F61" s="48"/>
      <c r="G61" s="44"/>
      <c r="H61" s="49">
        <v>3391.18</v>
      </c>
      <c r="I61" s="49">
        <v>3391.18</v>
      </c>
      <c r="J61" s="49">
        <f t="shared" si="0"/>
        <v>100</v>
      </c>
    </row>
    <row r="62" spans="1:10" s="1" customFormat="1" ht="15.75">
      <c r="A62" s="46"/>
      <c r="B62" s="47"/>
      <c r="C62" s="46">
        <v>6050</v>
      </c>
      <c r="D62" s="106" t="s">
        <v>169</v>
      </c>
      <c r="E62" s="48"/>
      <c r="F62" s="48"/>
      <c r="G62" s="44"/>
      <c r="H62" s="49">
        <v>630299</v>
      </c>
      <c r="I62" s="49">
        <v>240439.04</v>
      </c>
      <c r="J62" s="49">
        <f t="shared" si="0"/>
        <v>38.14682238112388</v>
      </c>
    </row>
    <row r="63" spans="1:10" s="1" customFormat="1" ht="15.75">
      <c r="A63" s="46"/>
      <c r="B63" s="47"/>
      <c r="C63" s="46">
        <v>6060</v>
      </c>
      <c r="D63" s="106" t="s">
        <v>350</v>
      </c>
      <c r="E63" s="48"/>
      <c r="F63" s="48"/>
      <c r="G63" s="44"/>
      <c r="H63" s="49">
        <v>9200</v>
      </c>
      <c r="I63" s="49">
        <v>0</v>
      </c>
      <c r="J63" s="49">
        <f t="shared" si="0"/>
        <v>0</v>
      </c>
    </row>
    <row r="64" spans="1:10" s="1" customFormat="1" ht="15.75">
      <c r="A64" s="46"/>
      <c r="B64" s="47"/>
      <c r="C64" s="46">
        <v>6630</v>
      </c>
      <c r="D64" s="106" t="s">
        <v>342</v>
      </c>
      <c r="E64" s="229">
        <v>100000</v>
      </c>
      <c r="F64" s="50">
        <v>80000</v>
      </c>
      <c r="G64" s="44">
        <v>80</v>
      </c>
      <c r="H64" s="49"/>
      <c r="I64" s="49"/>
      <c r="J64" s="49"/>
    </row>
    <row r="65" spans="1:10" s="1" customFormat="1" ht="30">
      <c r="A65" s="46"/>
      <c r="B65" s="47"/>
      <c r="C65" s="46">
        <v>6290</v>
      </c>
      <c r="D65" s="106" t="s">
        <v>277</v>
      </c>
      <c r="E65" s="49"/>
      <c r="F65" s="49"/>
      <c r="G65" s="43"/>
      <c r="H65" s="49"/>
      <c r="I65" s="49"/>
      <c r="J65" s="49"/>
    </row>
    <row r="66" spans="1:10" s="2" customFormat="1" ht="15.75">
      <c r="A66" s="71">
        <v>700</v>
      </c>
      <c r="B66" s="72"/>
      <c r="C66" s="71" t="s">
        <v>35</v>
      </c>
      <c r="D66" s="107" t="s">
        <v>13</v>
      </c>
      <c r="E66" s="73">
        <f>E67+E69</f>
        <v>900150</v>
      </c>
      <c r="F66" s="73">
        <v>406056.51</v>
      </c>
      <c r="G66" s="70">
        <f>F66/E66*100</f>
        <v>45.109871688051996</v>
      </c>
      <c r="H66" s="73">
        <f>H67+H69</f>
        <v>639650</v>
      </c>
      <c r="I66" s="73">
        <f>I67+I69</f>
        <v>449800.25</v>
      </c>
      <c r="J66" s="73">
        <f>I66/H66*100</f>
        <v>70.31974517314156</v>
      </c>
    </row>
    <row r="67" spans="1:10" s="1" customFormat="1" ht="30">
      <c r="A67" s="92"/>
      <c r="B67" s="110">
        <v>70004</v>
      </c>
      <c r="C67" s="111" t="s">
        <v>35</v>
      </c>
      <c r="D67" s="112" t="s">
        <v>132</v>
      </c>
      <c r="E67" s="113">
        <v>58400</v>
      </c>
      <c r="F67" s="113">
        <v>54516.32</v>
      </c>
      <c r="G67" s="99">
        <v>93.35</v>
      </c>
      <c r="H67" s="153"/>
      <c r="I67" s="152"/>
      <c r="J67" s="138"/>
    </row>
    <row r="68" spans="1:10" s="1" customFormat="1" ht="20.25" customHeight="1">
      <c r="A68" s="38"/>
      <c r="B68" s="78"/>
      <c r="C68" s="114" t="s">
        <v>121</v>
      </c>
      <c r="D68" s="82" t="s">
        <v>133</v>
      </c>
      <c r="E68" s="103">
        <v>58400</v>
      </c>
      <c r="F68" s="103">
        <v>54516.32</v>
      </c>
      <c r="G68" s="67">
        <v>93.35</v>
      </c>
      <c r="H68" s="155"/>
      <c r="I68" s="154"/>
      <c r="J68" s="143"/>
    </row>
    <row r="69" spans="1:10" s="1" customFormat="1" ht="15.75">
      <c r="A69" s="92"/>
      <c r="B69" s="93">
        <v>70005</v>
      </c>
      <c r="C69" s="92" t="s">
        <v>35</v>
      </c>
      <c r="D69" s="94" t="s">
        <v>137</v>
      </c>
      <c r="E69" s="99">
        <v>841750</v>
      </c>
      <c r="F69" s="99">
        <v>351540.19</v>
      </c>
      <c r="G69" s="127">
        <v>41.76</v>
      </c>
      <c r="H69" s="99">
        <f>SUM(H70:H80)</f>
        <v>639650</v>
      </c>
      <c r="I69" s="99">
        <f>SUM(I70:I80)</f>
        <v>449800.25</v>
      </c>
      <c r="J69" s="99">
        <f aca="true" t="shared" si="1" ref="J69:J80">I69/H69*100</f>
        <v>70.31974517314156</v>
      </c>
    </row>
    <row r="70" spans="1:10" s="1" customFormat="1" ht="20.25" customHeight="1">
      <c r="A70" s="92"/>
      <c r="B70" s="93"/>
      <c r="C70" s="38">
        <v>4210</v>
      </c>
      <c r="D70" s="85" t="s">
        <v>129</v>
      </c>
      <c r="E70" s="143"/>
      <c r="F70" s="143"/>
      <c r="G70" s="149"/>
      <c r="H70" s="67">
        <v>25600</v>
      </c>
      <c r="I70" s="67">
        <v>22705.81</v>
      </c>
      <c r="J70" s="67">
        <v>88.69</v>
      </c>
    </row>
    <row r="71" spans="1:10" s="1" customFormat="1" ht="20.25" customHeight="1">
      <c r="A71" s="38"/>
      <c r="B71" s="37"/>
      <c r="C71" s="38">
        <v>4260</v>
      </c>
      <c r="D71" s="85" t="s">
        <v>138</v>
      </c>
      <c r="E71" s="143"/>
      <c r="F71" s="143"/>
      <c r="G71" s="149"/>
      <c r="H71" s="67">
        <v>160700</v>
      </c>
      <c r="I71" s="67">
        <v>159681.62</v>
      </c>
      <c r="J71" s="67">
        <f t="shared" si="1"/>
        <v>99.36628500311139</v>
      </c>
    </row>
    <row r="72" spans="1:10" s="1" customFormat="1" ht="20.25" customHeight="1">
      <c r="A72" s="38"/>
      <c r="B72" s="37"/>
      <c r="C72" s="38">
        <v>4270</v>
      </c>
      <c r="D72" s="85" t="s">
        <v>130</v>
      </c>
      <c r="E72" s="143"/>
      <c r="F72" s="143"/>
      <c r="G72" s="149"/>
      <c r="H72" s="67">
        <v>500</v>
      </c>
      <c r="I72" s="67">
        <v>0</v>
      </c>
      <c r="J72" s="67">
        <f t="shared" si="1"/>
        <v>0</v>
      </c>
    </row>
    <row r="73" spans="1:10" s="1" customFormat="1" ht="15.75">
      <c r="A73" s="38"/>
      <c r="B73" s="37"/>
      <c r="C73" s="38">
        <v>4300</v>
      </c>
      <c r="D73" s="85" t="s">
        <v>139</v>
      </c>
      <c r="E73" s="143"/>
      <c r="F73" s="143"/>
      <c r="G73" s="143"/>
      <c r="H73" s="67">
        <v>99580</v>
      </c>
      <c r="I73" s="67">
        <v>98710.69</v>
      </c>
      <c r="J73" s="67">
        <f t="shared" si="1"/>
        <v>99.12702349869453</v>
      </c>
    </row>
    <row r="74" spans="1:10" s="1" customFormat="1" ht="21" customHeight="1">
      <c r="A74" s="38"/>
      <c r="B74" s="37"/>
      <c r="C74" s="38">
        <v>4430</v>
      </c>
      <c r="D74" s="85" t="s">
        <v>140</v>
      </c>
      <c r="E74" s="143"/>
      <c r="F74" s="143"/>
      <c r="G74" s="143"/>
      <c r="H74" s="67">
        <v>500</v>
      </c>
      <c r="I74" s="67">
        <v>0</v>
      </c>
      <c r="J74" s="67">
        <f t="shared" si="1"/>
        <v>0</v>
      </c>
    </row>
    <row r="75" spans="1:10" s="1" customFormat="1" ht="15.75">
      <c r="A75" s="38"/>
      <c r="B75" s="37"/>
      <c r="C75" s="38">
        <v>4530</v>
      </c>
      <c r="D75" s="85" t="s">
        <v>141</v>
      </c>
      <c r="E75" s="143"/>
      <c r="F75" s="143"/>
      <c r="G75" s="156"/>
      <c r="H75" s="67">
        <v>41620</v>
      </c>
      <c r="I75" s="67">
        <v>37745</v>
      </c>
      <c r="J75" s="67">
        <f t="shared" si="1"/>
        <v>90.68957232099952</v>
      </c>
    </row>
    <row r="76" spans="1:10" s="1" customFormat="1" ht="15.75">
      <c r="A76" s="38"/>
      <c r="B76" s="37"/>
      <c r="C76" s="38">
        <v>6050</v>
      </c>
      <c r="D76" s="85" t="s">
        <v>271</v>
      </c>
      <c r="E76" s="143"/>
      <c r="F76" s="148"/>
      <c r="G76" s="156"/>
      <c r="H76" s="67">
        <v>131150</v>
      </c>
      <c r="I76" s="67">
        <v>106160.13</v>
      </c>
      <c r="J76" s="67">
        <f t="shared" si="1"/>
        <v>80.94558139534884</v>
      </c>
    </row>
    <row r="77" spans="1:10" s="1" customFormat="1" ht="15.75">
      <c r="A77" s="38"/>
      <c r="B77" s="37"/>
      <c r="C77" s="38">
        <v>6057</v>
      </c>
      <c r="D77" s="83" t="s">
        <v>387</v>
      </c>
      <c r="E77" s="143"/>
      <c r="F77" s="148"/>
      <c r="G77" s="156"/>
      <c r="H77" s="67">
        <v>23415</v>
      </c>
      <c r="I77" s="67">
        <v>0</v>
      </c>
      <c r="J77" s="67">
        <f t="shared" si="1"/>
        <v>0</v>
      </c>
    </row>
    <row r="78" spans="1:10" s="1" customFormat="1" ht="15.75">
      <c r="A78" s="38"/>
      <c r="B78" s="37"/>
      <c r="C78" s="38">
        <v>6058</v>
      </c>
      <c r="D78" s="85" t="s">
        <v>271</v>
      </c>
      <c r="E78" s="143"/>
      <c r="F78" s="148"/>
      <c r="G78" s="156"/>
      <c r="H78" s="67">
        <v>0</v>
      </c>
      <c r="I78" s="67">
        <v>0</v>
      </c>
      <c r="J78" s="67">
        <v>0</v>
      </c>
    </row>
    <row r="79" spans="1:10" s="1" customFormat="1" ht="15.75">
      <c r="A79" s="38"/>
      <c r="B79" s="37"/>
      <c r="C79" s="38">
        <v>6059</v>
      </c>
      <c r="D79" s="85" t="s">
        <v>271</v>
      </c>
      <c r="E79" s="143"/>
      <c r="F79" s="148"/>
      <c r="G79" s="156"/>
      <c r="H79" s="67">
        <v>36585</v>
      </c>
      <c r="I79" s="67">
        <v>4797</v>
      </c>
      <c r="J79" s="67">
        <f t="shared" si="1"/>
        <v>13.111931119311194</v>
      </c>
    </row>
    <row r="80" spans="1:10" s="1" customFormat="1" ht="30">
      <c r="A80" s="38"/>
      <c r="B80" s="37"/>
      <c r="C80" s="38">
        <v>6060</v>
      </c>
      <c r="D80" s="85" t="s">
        <v>293</v>
      </c>
      <c r="E80" s="143"/>
      <c r="F80" s="143"/>
      <c r="G80" s="156"/>
      <c r="H80" s="67">
        <v>120000</v>
      </c>
      <c r="I80" s="67">
        <v>20000</v>
      </c>
      <c r="J80" s="67">
        <f t="shared" si="1"/>
        <v>16.666666666666664</v>
      </c>
    </row>
    <row r="81" spans="1:10" s="1" customFormat="1" ht="30">
      <c r="A81" s="38"/>
      <c r="B81" s="38"/>
      <c r="C81" s="108" t="s">
        <v>134</v>
      </c>
      <c r="D81" s="85" t="s">
        <v>142</v>
      </c>
      <c r="E81" s="67">
        <v>22335</v>
      </c>
      <c r="F81" s="67">
        <v>22335.37</v>
      </c>
      <c r="G81" s="65">
        <v>100</v>
      </c>
      <c r="H81" s="145"/>
      <c r="I81" s="145"/>
      <c r="J81" s="147"/>
    </row>
    <row r="82" spans="1:10" s="1" customFormat="1" ht="30">
      <c r="A82" s="38"/>
      <c r="B82" s="38"/>
      <c r="C82" s="108" t="s">
        <v>274</v>
      </c>
      <c r="D82" s="85" t="s">
        <v>272</v>
      </c>
      <c r="E82" s="67">
        <v>420000</v>
      </c>
      <c r="F82" s="67">
        <v>240909.42</v>
      </c>
      <c r="G82" s="65">
        <v>57.36</v>
      </c>
      <c r="H82" s="145"/>
      <c r="I82" s="145"/>
      <c r="J82" s="147"/>
    </row>
    <row r="83" spans="1:10" s="1" customFormat="1" ht="15.75">
      <c r="A83" s="38"/>
      <c r="B83" s="38"/>
      <c r="C83" s="108" t="s">
        <v>189</v>
      </c>
      <c r="D83" s="85" t="s">
        <v>209</v>
      </c>
      <c r="E83" s="67">
        <v>15000</v>
      </c>
      <c r="F83" s="67">
        <v>0</v>
      </c>
      <c r="G83" s="65">
        <v>0</v>
      </c>
      <c r="H83" s="145"/>
      <c r="I83" s="145"/>
      <c r="J83" s="147"/>
    </row>
    <row r="84" spans="1:10" s="1" customFormat="1" ht="30">
      <c r="A84" s="38"/>
      <c r="B84" s="38"/>
      <c r="C84" s="108" t="s">
        <v>135</v>
      </c>
      <c r="D84" s="85" t="s">
        <v>143</v>
      </c>
      <c r="E84" s="67">
        <v>1000</v>
      </c>
      <c r="F84" s="67">
        <v>16</v>
      </c>
      <c r="G84" s="67">
        <f>F84/E84*100</f>
        <v>1.6</v>
      </c>
      <c r="H84" s="145"/>
      <c r="I84" s="145"/>
      <c r="J84" s="147"/>
    </row>
    <row r="85" spans="1:10" s="1" customFormat="1" ht="30">
      <c r="A85" s="38"/>
      <c r="B85" s="38"/>
      <c r="C85" s="108" t="s">
        <v>278</v>
      </c>
      <c r="D85" s="85" t="s">
        <v>279</v>
      </c>
      <c r="E85" s="67">
        <v>350000</v>
      </c>
      <c r="F85" s="67">
        <v>88279.4</v>
      </c>
      <c r="G85" s="67">
        <v>25.22</v>
      </c>
      <c r="H85" s="145"/>
      <c r="I85" s="145"/>
      <c r="J85" s="147"/>
    </row>
    <row r="86" spans="1:10" s="1" customFormat="1" ht="28.5" customHeight="1">
      <c r="A86" s="38"/>
      <c r="B86" s="38"/>
      <c r="C86" s="108" t="s">
        <v>136</v>
      </c>
      <c r="D86" s="85" t="s">
        <v>144</v>
      </c>
      <c r="E86" s="67">
        <v>10000</v>
      </c>
      <c r="F86" s="67">
        <v>0</v>
      </c>
      <c r="G86" s="65">
        <f>F86/E86*100</f>
        <v>0</v>
      </c>
      <c r="H86" s="145"/>
      <c r="I86" s="145"/>
      <c r="J86" s="147"/>
    </row>
    <row r="87" spans="1:10" s="1" customFormat="1" ht="15.75">
      <c r="A87" s="38"/>
      <c r="B87" s="37"/>
      <c r="C87" s="108" t="s">
        <v>383</v>
      </c>
      <c r="D87" s="83" t="s">
        <v>390</v>
      </c>
      <c r="E87" s="67">
        <v>23415</v>
      </c>
      <c r="F87" s="67">
        <v>0</v>
      </c>
      <c r="G87" s="59">
        <f>F87/E87*100</f>
        <v>0</v>
      </c>
      <c r="H87" s="145"/>
      <c r="I87" s="145"/>
      <c r="J87" s="147"/>
    </row>
    <row r="88" spans="1:10" s="1" customFormat="1" ht="18" customHeight="1">
      <c r="A88" s="39">
        <v>710</v>
      </c>
      <c r="B88" s="68"/>
      <c r="C88" s="115" t="s">
        <v>35</v>
      </c>
      <c r="D88" s="105" t="s">
        <v>145</v>
      </c>
      <c r="E88" s="133"/>
      <c r="F88" s="135"/>
      <c r="G88" s="134"/>
      <c r="H88" s="70">
        <v>200</v>
      </c>
      <c r="I88" s="70">
        <v>50</v>
      </c>
      <c r="J88" s="70">
        <v>25</v>
      </c>
    </row>
    <row r="89" spans="1:10" s="1" customFormat="1" ht="20.25" customHeight="1">
      <c r="A89" s="92"/>
      <c r="B89" s="92">
        <v>71035</v>
      </c>
      <c r="C89" s="92" t="s">
        <v>35</v>
      </c>
      <c r="D89" s="94" t="s">
        <v>146</v>
      </c>
      <c r="E89" s="138"/>
      <c r="F89" s="138"/>
      <c r="G89" s="139"/>
      <c r="H89" s="99">
        <v>200</v>
      </c>
      <c r="I89" s="99">
        <v>50</v>
      </c>
      <c r="J89" s="99">
        <v>25</v>
      </c>
    </row>
    <row r="90" spans="1:10" ht="20.25" customHeight="1">
      <c r="A90" s="38"/>
      <c r="B90" s="38"/>
      <c r="C90" s="38">
        <v>4210</v>
      </c>
      <c r="D90" s="85" t="s">
        <v>129</v>
      </c>
      <c r="E90" s="143"/>
      <c r="F90" s="143"/>
      <c r="G90" s="144"/>
      <c r="H90" s="67">
        <v>200</v>
      </c>
      <c r="I90" s="67">
        <v>50</v>
      </c>
      <c r="J90" s="70">
        <v>25</v>
      </c>
    </row>
    <row r="91" spans="1:10" s="5" customFormat="1" ht="21" customHeight="1">
      <c r="A91" s="39">
        <v>750</v>
      </c>
      <c r="B91" s="68"/>
      <c r="C91" s="39" t="s">
        <v>35</v>
      </c>
      <c r="D91" s="105" t="s">
        <v>19</v>
      </c>
      <c r="E91" s="70">
        <v>45211.75</v>
      </c>
      <c r="F91" s="70">
        <v>24356.3</v>
      </c>
      <c r="G91" s="44">
        <f>F91/E91*100</f>
        <v>53.87161523276581</v>
      </c>
      <c r="H91" s="70">
        <f>H92+H106+H110+H134+H143</f>
        <v>1587694.56</v>
      </c>
      <c r="I91" s="70">
        <f>I92+I106+I110+I134+I143</f>
        <v>1473003.99</v>
      </c>
      <c r="J91" s="45">
        <f>I91/H91*100</f>
        <v>92.77628248597135</v>
      </c>
    </row>
    <row r="92" spans="1:10" ht="15">
      <c r="A92" s="92"/>
      <c r="B92" s="92">
        <v>75011</v>
      </c>
      <c r="C92" s="92" t="s">
        <v>35</v>
      </c>
      <c r="D92" s="94" t="s">
        <v>147</v>
      </c>
      <c r="E92" s="99">
        <v>24025.75</v>
      </c>
      <c r="F92" s="99">
        <v>24027.3</v>
      </c>
      <c r="G92" s="90">
        <f>F92/E92*100</f>
        <v>100.00645141150639</v>
      </c>
      <c r="H92" s="99">
        <f>SUM(H94:H105)</f>
        <v>103059.06</v>
      </c>
      <c r="I92" s="99">
        <f>SUM(I94:I105)</f>
        <v>76372.1</v>
      </c>
      <c r="J92" s="100">
        <f>I92/H92*100</f>
        <v>74.10517813766204</v>
      </c>
    </row>
    <row r="93" spans="1:10" ht="30">
      <c r="A93" s="38"/>
      <c r="B93" s="38"/>
      <c r="C93" s="38">
        <v>2010</v>
      </c>
      <c r="D93" s="85" t="s">
        <v>148</v>
      </c>
      <c r="E93" s="67">
        <v>24018</v>
      </c>
      <c r="F93" s="67">
        <v>24018</v>
      </c>
      <c r="G93" s="65">
        <f>F93/E93*100</f>
        <v>100</v>
      </c>
      <c r="H93" s="145"/>
      <c r="I93" s="145"/>
      <c r="J93" s="145"/>
    </row>
    <row r="94" spans="1:10" ht="15">
      <c r="A94" s="38"/>
      <c r="B94" s="38"/>
      <c r="C94" s="38">
        <v>4010</v>
      </c>
      <c r="D94" s="85" t="s">
        <v>20</v>
      </c>
      <c r="E94" s="143"/>
      <c r="F94" s="148"/>
      <c r="G94" s="147"/>
      <c r="H94" s="67">
        <v>84205</v>
      </c>
      <c r="I94" s="67">
        <v>62114.55</v>
      </c>
      <c r="J94" s="67">
        <f aca="true" t="shared" si="2" ref="J94:J103">I94/H94*100</f>
        <v>73.76586901015379</v>
      </c>
    </row>
    <row r="95" spans="1:10" ht="15">
      <c r="A95" s="38"/>
      <c r="B95" s="38"/>
      <c r="C95" s="38">
        <v>4040</v>
      </c>
      <c r="D95" s="85" t="s">
        <v>20</v>
      </c>
      <c r="E95" s="143"/>
      <c r="F95" s="145"/>
      <c r="G95" s="134"/>
      <c r="H95" s="67">
        <v>3941.13</v>
      </c>
      <c r="I95" s="67">
        <v>3941.13</v>
      </c>
      <c r="J95" s="67">
        <f t="shared" si="2"/>
        <v>100</v>
      </c>
    </row>
    <row r="96" spans="1:10" ht="15">
      <c r="A96" s="38"/>
      <c r="B96" s="37"/>
      <c r="C96" s="38">
        <v>4110</v>
      </c>
      <c r="D96" s="85" t="s">
        <v>21</v>
      </c>
      <c r="E96" s="143"/>
      <c r="F96" s="145"/>
      <c r="G96" s="134"/>
      <c r="H96" s="67">
        <v>11793</v>
      </c>
      <c r="I96" s="67">
        <v>8451.2</v>
      </c>
      <c r="J96" s="67">
        <f t="shared" si="2"/>
        <v>71.66285084372086</v>
      </c>
    </row>
    <row r="97" spans="1:10" ht="15">
      <c r="A97" s="38"/>
      <c r="B97" s="37"/>
      <c r="C97" s="38">
        <v>4120</v>
      </c>
      <c r="D97" s="85" t="s">
        <v>128</v>
      </c>
      <c r="E97" s="143"/>
      <c r="F97" s="145"/>
      <c r="G97" s="134"/>
      <c r="H97" s="67">
        <v>526</v>
      </c>
      <c r="I97" s="67">
        <v>0</v>
      </c>
      <c r="J97" s="67">
        <f t="shared" si="2"/>
        <v>0</v>
      </c>
    </row>
    <row r="98" spans="1:10" ht="15">
      <c r="A98" s="38"/>
      <c r="B98" s="37"/>
      <c r="C98" s="38">
        <v>4210</v>
      </c>
      <c r="D98" s="85" t="s">
        <v>10</v>
      </c>
      <c r="E98" s="143"/>
      <c r="F98" s="145"/>
      <c r="G98" s="134"/>
      <c r="H98" s="67">
        <v>400</v>
      </c>
      <c r="I98" s="67">
        <v>221.52</v>
      </c>
      <c r="J98" s="67">
        <f t="shared" si="2"/>
        <v>55.38000000000001</v>
      </c>
    </row>
    <row r="99" spans="1:10" ht="15">
      <c r="A99" s="38"/>
      <c r="B99" s="37"/>
      <c r="C99" s="38">
        <v>4280</v>
      </c>
      <c r="D99" s="85" t="s">
        <v>131</v>
      </c>
      <c r="E99" s="143"/>
      <c r="F99" s="145"/>
      <c r="G99" s="134"/>
      <c r="H99" s="67">
        <v>100</v>
      </c>
      <c r="I99" s="67">
        <v>0</v>
      </c>
      <c r="J99" s="67">
        <f t="shared" si="2"/>
        <v>0</v>
      </c>
    </row>
    <row r="100" spans="1:10" ht="15">
      <c r="A100" s="38"/>
      <c r="B100" s="37"/>
      <c r="C100" s="38">
        <v>4300</v>
      </c>
      <c r="D100" s="85" t="s">
        <v>139</v>
      </c>
      <c r="E100" s="143"/>
      <c r="F100" s="145"/>
      <c r="G100" s="134"/>
      <c r="H100" s="67">
        <v>200</v>
      </c>
      <c r="I100" s="67">
        <v>186.97</v>
      </c>
      <c r="J100" s="67">
        <v>93.49</v>
      </c>
    </row>
    <row r="101" spans="1:10" ht="15">
      <c r="A101" s="38"/>
      <c r="B101" s="37"/>
      <c r="C101" s="38">
        <v>4410</v>
      </c>
      <c r="D101" s="85" t="s">
        <v>149</v>
      </c>
      <c r="E101" s="143"/>
      <c r="F101" s="145"/>
      <c r="G101" s="134"/>
      <c r="H101" s="67">
        <v>400</v>
      </c>
      <c r="I101" s="67">
        <v>362.8</v>
      </c>
      <c r="J101" s="67">
        <f t="shared" si="2"/>
        <v>90.7</v>
      </c>
    </row>
    <row r="102" spans="1:10" ht="15">
      <c r="A102" s="38"/>
      <c r="B102" s="37"/>
      <c r="C102" s="38">
        <v>4440</v>
      </c>
      <c r="D102" s="85" t="s">
        <v>150</v>
      </c>
      <c r="E102" s="143"/>
      <c r="F102" s="145"/>
      <c r="G102" s="134"/>
      <c r="H102" s="67">
        <v>1093.93</v>
      </c>
      <c r="I102" s="67">
        <v>1093.93</v>
      </c>
      <c r="J102" s="67">
        <f t="shared" si="2"/>
        <v>100</v>
      </c>
    </row>
    <row r="103" spans="1:10" ht="30">
      <c r="A103" s="38"/>
      <c r="B103" s="37"/>
      <c r="C103" s="38">
        <v>4700</v>
      </c>
      <c r="D103" s="85" t="s">
        <v>151</v>
      </c>
      <c r="E103" s="143"/>
      <c r="F103" s="145"/>
      <c r="G103" s="134"/>
      <c r="H103" s="67">
        <v>400</v>
      </c>
      <c r="I103" s="67">
        <v>0</v>
      </c>
      <c r="J103" s="67">
        <f t="shared" si="2"/>
        <v>0</v>
      </c>
    </row>
    <row r="104" spans="1:10" ht="30">
      <c r="A104" s="38"/>
      <c r="B104" s="37"/>
      <c r="C104" s="38">
        <v>4740</v>
      </c>
      <c r="D104" s="85" t="s">
        <v>152</v>
      </c>
      <c r="E104" s="143"/>
      <c r="F104" s="145"/>
      <c r="G104" s="134"/>
      <c r="H104" s="67"/>
      <c r="I104" s="67"/>
      <c r="J104" s="67"/>
    </row>
    <row r="105" spans="1:10" ht="45">
      <c r="A105" s="38"/>
      <c r="B105" s="37"/>
      <c r="C105" s="38">
        <v>2360</v>
      </c>
      <c r="D105" s="85" t="s">
        <v>399</v>
      </c>
      <c r="E105" s="143">
        <v>7.75</v>
      </c>
      <c r="F105" s="145">
        <v>9.3</v>
      </c>
      <c r="G105" s="147">
        <v>120</v>
      </c>
      <c r="H105" s="67"/>
      <c r="I105" s="67"/>
      <c r="J105" s="67"/>
    </row>
    <row r="106" spans="1:10" ht="15">
      <c r="A106" s="92"/>
      <c r="B106" s="93">
        <v>75022</v>
      </c>
      <c r="C106" s="92" t="s">
        <v>35</v>
      </c>
      <c r="D106" s="94" t="s">
        <v>161</v>
      </c>
      <c r="E106" s="138"/>
      <c r="F106" s="141"/>
      <c r="G106" s="139"/>
      <c r="H106" s="98">
        <f>H107+H108+H109</f>
        <v>63108</v>
      </c>
      <c r="I106" s="99">
        <f>I107+I108+I109</f>
        <v>61087.08</v>
      </c>
      <c r="J106" s="100">
        <f>I106/H106*100</f>
        <v>96.7976801673322</v>
      </c>
    </row>
    <row r="107" spans="1:10" ht="15">
      <c r="A107" s="38"/>
      <c r="B107" s="37"/>
      <c r="C107" s="38">
        <v>3030</v>
      </c>
      <c r="D107" s="85" t="s">
        <v>28</v>
      </c>
      <c r="E107" s="143"/>
      <c r="F107" s="145"/>
      <c r="G107" s="134"/>
      <c r="H107" s="66">
        <v>60808</v>
      </c>
      <c r="I107" s="67">
        <v>59106</v>
      </c>
      <c r="J107" s="65">
        <f>I107/H107*100</f>
        <v>97.2010261807657</v>
      </c>
    </row>
    <row r="108" spans="1:10" ht="15.75" customHeight="1">
      <c r="A108" s="38"/>
      <c r="B108" s="37"/>
      <c r="C108" s="38">
        <v>4210</v>
      </c>
      <c r="D108" s="85" t="s">
        <v>10</v>
      </c>
      <c r="E108" s="143"/>
      <c r="F108" s="145"/>
      <c r="G108" s="134"/>
      <c r="H108" s="66">
        <v>2100</v>
      </c>
      <c r="I108" s="67">
        <v>1870.1</v>
      </c>
      <c r="J108" s="65">
        <f>I108/H108*100</f>
        <v>89.05238095238094</v>
      </c>
    </row>
    <row r="109" spans="1:10" ht="15.75" customHeight="1">
      <c r="A109" s="38"/>
      <c r="B109" s="37"/>
      <c r="C109" s="38">
        <v>4300</v>
      </c>
      <c r="D109" s="85" t="s">
        <v>8</v>
      </c>
      <c r="E109" s="143"/>
      <c r="F109" s="145"/>
      <c r="G109" s="134"/>
      <c r="H109" s="66">
        <v>200</v>
      </c>
      <c r="I109" s="67">
        <v>110.98</v>
      </c>
      <c r="J109" s="65">
        <f>I109/H109*100</f>
        <v>55.49000000000001</v>
      </c>
    </row>
    <row r="110" spans="1:10" ht="15">
      <c r="A110" s="92"/>
      <c r="B110" s="93">
        <v>75023</v>
      </c>
      <c r="C110" s="92" t="s">
        <v>35</v>
      </c>
      <c r="D110" s="94" t="s">
        <v>162</v>
      </c>
      <c r="E110" s="99">
        <f>E112</f>
        <v>21186</v>
      </c>
      <c r="F110" s="99">
        <v>329</v>
      </c>
      <c r="G110" s="127">
        <f>F110/E110*100</f>
        <v>1.5529123005758518</v>
      </c>
      <c r="H110" s="99">
        <f>SUM(H113:H133)</f>
        <v>1381352.3</v>
      </c>
      <c r="I110" s="99">
        <f>SUM(I113:I133)</f>
        <v>1303382.08</v>
      </c>
      <c r="J110" s="99">
        <f>I110/H110*100</f>
        <v>94.35551524401126</v>
      </c>
    </row>
    <row r="111" spans="1:10" ht="15">
      <c r="A111" s="92"/>
      <c r="B111" s="93"/>
      <c r="C111" s="92">
        <v>690</v>
      </c>
      <c r="D111" s="94" t="s">
        <v>343</v>
      </c>
      <c r="E111" s="99"/>
      <c r="F111" s="99"/>
      <c r="G111" s="127"/>
      <c r="H111" s="99"/>
      <c r="I111" s="99"/>
      <c r="J111" s="99"/>
    </row>
    <row r="112" spans="1:10" ht="30">
      <c r="A112" s="38"/>
      <c r="B112" s="37"/>
      <c r="C112" s="38">
        <v>2360</v>
      </c>
      <c r="D112" s="85" t="s">
        <v>154</v>
      </c>
      <c r="E112" s="67">
        <v>21186</v>
      </c>
      <c r="F112" s="67">
        <v>329</v>
      </c>
      <c r="G112" s="64">
        <f>F112/E112*100</f>
        <v>1.5529123005758518</v>
      </c>
      <c r="H112" s="145"/>
      <c r="I112" s="145"/>
      <c r="J112" s="136"/>
    </row>
    <row r="113" spans="1:10" ht="15">
      <c r="A113" s="38"/>
      <c r="B113" s="37"/>
      <c r="C113" s="38">
        <v>4010</v>
      </c>
      <c r="D113" s="85" t="s">
        <v>42</v>
      </c>
      <c r="E113" s="143"/>
      <c r="F113" s="145"/>
      <c r="G113" s="134"/>
      <c r="H113" s="67">
        <v>865921</v>
      </c>
      <c r="I113" s="67">
        <v>831996.4</v>
      </c>
      <c r="J113" s="67">
        <f aca="true" t="shared" si="3" ref="J113:J150">I113/H113*100</f>
        <v>96.08225230708113</v>
      </c>
    </row>
    <row r="114" spans="1:10" ht="15">
      <c r="A114" s="38"/>
      <c r="B114" s="37"/>
      <c r="C114" s="38">
        <v>4040</v>
      </c>
      <c r="D114" s="85" t="s">
        <v>24</v>
      </c>
      <c r="E114" s="143"/>
      <c r="F114" s="145"/>
      <c r="G114" s="134"/>
      <c r="H114" s="67">
        <v>61605.06</v>
      </c>
      <c r="I114" s="67">
        <v>61605.06</v>
      </c>
      <c r="J114" s="67">
        <f t="shared" si="3"/>
        <v>100</v>
      </c>
    </row>
    <row r="115" spans="1:10" ht="15">
      <c r="A115" s="38"/>
      <c r="B115" s="37"/>
      <c r="C115" s="38">
        <v>4110</v>
      </c>
      <c r="D115" s="85" t="s">
        <v>25</v>
      </c>
      <c r="E115" s="143"/>
      <c r="F115" s="145"/>
      <c r="G115" s="134"/>
      <c r="H115" s="67">
        <v>144833</v>
      </c>
      <c r="I115" s="67">
        <v>140201.01</v>
      </c>
      <c r="J115" s="67">
        <f t="shared" si="3"/>
        <v>96.80184074071518</v>
      </c>
    </row>
    <row r="116" spans="1:10" ht="15">
      <c r="A116" s="38"/>
      <c r="B116" s="38"/>
      <c r="C116" s="38">
        <v>4120</v>
      </c>
      <c r="D116" s="85" t="s">
        <v>22</v>
      </c>
      <c r="E116" s="143"/>
      <c r="F116" s="145"/>
      <c r="G116" s="147"/>
      <c r="H116" s="67">
        <v>20752</v>
      </c>
      <c r="I116" s="67">
        <v>15434.55</v>
      </c>
      <c r="J116" s="67">
        <f t="shared" si="3"/>
        <v>74.37620470316114</v>
      </c>
    </row>
    <row r="117" spans="1:10" ht="15">
      <c r="A117" s="38"/>
      <c r="B117" s="38"/>
      <c r="C117" s="38">
        <v>4140</v>
      </c>
      <c r="D117" s="85" t="s">
        <v>155</v>
      </c>
      <c r="E117" s="143"/>
      <c r="F117" s="145"/>
      <c r="G117" s="147"/>
      <c r="H117" s="67">
        <v>500</v>
      </c>
      <c r="I117" s="67">
        <v>0</v>
      </c>
      <c r="J117" s="67">
        <f t="shared" si="3"/>
        <v>0</v>
      </c>
    </row>
    <row r="118" spans="1:10" ht="15">
      <c r="A118" s="38"/>
      <c r="B118" s="38"/>
      <c r="C118" s="38">
        <v>4170</v>
      </c>
      <c r="D118" s="85" t="s">
        <v>82</v>
      </c>
      <c r="E118" s="143"/>
      <c r="F118" s="145"/>
      <c r="G118" s="147"/>
      <c r="H118" s="67">
        <v>12600</v>
      </c>
      <c r="I118" s="67">
        <v>10603.96</v>
      </c>
      <c r="J118" s="67">
        <f t="shared" si="3"/>
        <v>84.15841269841269</v>
      </c>
    </row>
    <row r="119" spans="1:10" ht="15">
      <c r="A119" s="38"/>
      <c r="B119" s="37"/>
      <c r="C119" s="38">
        <v>4210</v>
      </c>
      <c r="D119" s="85" t="s">
        <v>10</v>
      </c>
      <c r="E119" s="143"/>
      <c r="F119" s="145"/>
      <c r="G119" s="134"/>
      <c r="H119" s="67">
        <v>66900</v>
      </c>
      <c r="I119" s="67">
        <v>51084.81</v>
      </c>
      <c r="J119" s="67">
        <f t="shared" si="3"/>
        <v>76.35995515695066</v>
      </c>
    </row>
    <row r="120" spans="1:10" ht="15">
      <c r="A120" s="38"/>
      <c r="B120" s="37"/>
      <c r="C120" s="38">
        <v>4260</v>
      </c>
      <c r="D120" s="85" t="s">
        <v>14</v>
      </c>
      <c r="E120" s="143"/>
      <c r="F120" s="145"/>
      <c r="G120" s="134"/>
      <c r="H120" s="67">
        <v>19000</v>
      </c>
      <c r="I120" s="67">
        <v>15189.62</v>
      </c>
      <c r="J120" s="67">
        <f t="shared" si="3"/>
        <v>79.94536842105263</v>
      </c>
    </row>
    <row r="121" spans="1:10" ht="15">
      <c r="A121" s="38"/>
      <c r="B121" s="37"/>
      <c r="C121" s="38">
        <v>4270</v>
      </c>
      <c r="D121" s="85" t="s">
        <v>54</v>
      </c>
      <c r="E121" s="143"/>
      <c r="F121" s="145"/>
      <c r="G121" s="134"/>
      <c r="H121" s="67">
        <v>1070</v>
      </c>
      <c r="I121" s="67">
        <v>569.24</v>
      </c>
      <c r="J121" s="67">
        <v>53.2</v>
      </c>
    </row>
    <row r="122" spans="1:10" ht="15">
      <c r="A122" s="38"/>
      <c r="B122" s="37"/>
      <c r="C122" s="38">
        <v>4280</v>
      </c>
      <c r="D122" s="85" t="s">
        <v>95</v>
      </c>
      <c r="E122" s="143"/>
      <c r="F122" s="145"/>
      <c r="G122" s="134"/>
      <c r="H122" s="67">
        <v>1200</v>
      </c>
      <c r="I122" s="67">
        <v>491</v>
      </c>
      <c r="J122" s="67">
        <f t="shared" si="3"/>
        <v>40.91666666666667</v>
      </c>
    </row>
    <row r="123" spans="1:10" ht="15">
      <c r="A123" s="38"/>
      <c r="B123" s="38"/>
      <c r="C123" s="38">
        <v>4300</v>
      </c>
      <c r="D123" s="85" t="s">
        <v>8</v>
      </c>
      <c r="E123" s="143"/>
      <c r="F123" s="145"/>
      <c r="G123" s="134"/>
      <c r="H123" s="67">
        <v>106000</v>
      </c>
      <c r="I123" s="67">
        <v>102741.22</v>
      </c>
      <c r="J123" s="67">
        <f t="shared" si="3"/>
        <v>96.92567924528302</v>
      </c>
    </row>
    <row r="124" spans="1:10" ht="15">
      <c r="A124" s="46"/>
      <c r="B124" s="47"/>
      <c r="C124" s="46">
        <v>4350</v>
      </c>
      <c r="D124" s="106" t="s">
        <v>83</v>
      </c>
      <c r="E124" s="151"/>
      <c r="F124" s="150"/>
      <c r="G124" s="157"/>
      <c r="H124" s="49">
        <v>3800</v>
      </c>
      <c r="I124" s="49">
        <v>1843.48</v>
      </c>
      <c r="J124" s="49">
        <f t="shared" si="3"/>
        <v>48.51263157894737</v>
      </c>
    </row>
    <row r="125" spans="1:10" ht="30">
      <c r="A125" s="38"/>
      <c r="B125" s="38"/>
      <c r="C125" s="38">
        <v>4360</v>
      </c>
      <c r="D125" s="85" t="s">
        <v>156</v>
      </c>
      <c r="E125" s="143"/>
      <c r="F125" s="145"/>
      <c r="G125" s="147"/>
      <c r="H125" s="67">
        <v>5800</v>
      </c>
      <c r="I125" s="67">
        <v>5073.21</v>
      </c>
      <c r="J125" s="67">
        <f t="shared" si="3"/>
        <v>87.46913793103448</v>
      </c>
    </row>
    <row r="126" spans="1:10" ht="30">
      <c r="A126" s="38"/>
      <c r="B126" s="38"/>
      <c r="C126" s="38">
        <v>4370</v>
      </c>
      <c r="D126" s="85" t="s">
        <v>157</v>
      </c>
      <c r="E126" s="143"/>
      <c r="F126" s="145"/>
      <c r="G126" s="147"/>
      <c r="H126" s="67">
        <v>10200</v>
      </c>
      <c r="I126" s="67">
        <v>9151.61</v>
      </c>
      <c r="J126" s="67">
        <f t="shared" si="3"/>
        <v>89.72166666666668</v>
      </c>
    </row>
    <row r="127" spans="1:10" ht="15">
      <c r="A127" s="36"/>
      <c r="B127" s="63"/>
      <c r="C127" s="36">
        <v>4410</v>
      </c>
      <c r="D127" s="84" t="s">
        <v>26</v>
      </c>
      <c r="E127" s="149"/>
      <c r="F127" s="158"/>
      <c r="G127" s="134"/>
      <c r="H127" s="64">
        <v>19330</v>
      </c>
      <c r="I127" s="64">
        <v>18301.52</v>
      </c>
      <c r="J127" s="64">
        <f t="shared" si="3"/>
        <v>94.67935851008795</v>
      </c>
    </row>
    <row r="128" spans="1:10" ht="15">
      <c r="A128" s="38"/>
      <c r="B128" s="37"/>
      <c r="C128" s="38">
        <v>4430</v>
      </c>
      <c r="D128" s="85" t="s">
        <v>15</v>
      </c>
      <c r="E128" s="143"/>
      <c r="F128" s="145"/>
      <c r="G128" s="134"/>
      <c r="H128" s="67">
        <v>10000</v>
      </c>
      <c r="I128" s="67">
        <v>8998.15</v>
      </c>
      <c r="J128" s="67">
        <f t="shared" si="3"/>
        <v>89.9815</v>
      </c>
    </row>
    <row r="129" spans="1:10" ht="15">
      <c r="A129" s="38"/>
      <c r="B129" s="37"/>
      <c r="C129" s="38">
        <v>4440</v>
      </c>
      <c r="D129" s="85" t="s">
        <v>23</v>
      </c>
      <c r="E129" s="143"/>
      <c r="F129" s="145"/>
      <c r="G129" s="134"/>
      <c r="H129" s="67">
        <v>22841.24</v>
      </c>
      <c r="I129" s="67">
        <v>22841.24</v>
      </c>
      <c r="J129" s="67">
        <f t="shared" si="3"/>
        <v>100</v>
      </c>
    </row>
    <row r="130" spans="1:10" ht="30">
      <c r="A130" s="38"/>
      <c r="B130" s="38"/>
      <c r="C130" s="38">
        <v>4700</v>
      </c>
      <c r="D130" s="85" t="s">
        <v>158</v>
      </c>
      <c r="E130" s="143"/>
      <c r="F130" s="145"/>
      <c r="G130" s="147"/>
      <c r="H130" s="67">
        <v>8000</v>
      </c>
      <c r="I130" s="67">
        <v>7256</v>
      </c>
      <c r="J130" s="67">
        <f t="shared" si="3"/>
        <v>90.7</v>
      </c>
    </row>
    <row r="131" spans="1:10" ht="30">
      <c r="A131" s="79"/>
      <c r="B131" s="79"/>
      <c r="C131" s="79">
        <v>4740</v>
      </c>
      <c r="D131" s="82" t="s">
        <v>159</v>
      </c>
      <c r="E131" s="154"/>
      <c r="F131" s="159"/>
      <c r="G131" s="160"/>
      <c r="H131" s="103">
        <v>0</v>
      </c>
      <c r="I131" s="103">
        <v>0</v>
      </c>
      <c r="J131" s="67">
        <v>0</v>
      </c>
    </row>
    <row r="132" spans="1:10" ht="30">
      <c r="A132" s="79"/>
      <c r="B132" s="79"/>
      <c r="C132" s="79">
        <v>4750</v>
      </c>
      <c r="D132" s="82" t="s">
        <v>160</v>
      </c>
      <c r="E132" s="154"/>
      <c r="F132" s="159"/>
      <c r="G132" s="160"/>
      <c r="H132" s="103">
        <v>0</v>
      </c>
      <c r="I132" s="103">
        <v>0</v>
      </c>
      <c r="J132" s="67">
        <v>0</v>
      </c>
    </row>
    <row r="133" spans="1:10" ht="30">
      <c r="A133" s="79"/>
      <c r="B133" s="79"/>
      <c r="C133" s="79">
        <v>6010</v>
      </c>
      <c r="D133" s="82" t="s">
        <v>439</v>
      </c>
      <c r="E133" s="154"/>
      <c r="F133" s="159"/>
      <c r="G133" s="160"/>
      <c r="H133" s="103">
        <v>1000</v>
      </c>
      <c r="I133" s="103">
        <v>0</v>
      </c>
      <c r="J133" s="67">
        <v>0</v>
      </c>
    </row>
    <row r="134" spans="1:10" ht="15">
      <c r="A134" s="111"/>
      <c r="B134" s="111">
        <v>75075</v>
      </c>
      <c r="C134" s="111" t="s">
        <v>35</v>
      </c>
      <c r="D134" s="112" t="s">
        <v>406</v>
      </c>
      <c r="E134" s="113">
        <f>E135</f>
        <v>0</v>
      </c>
      <c r="F134" s="113">
        <f>F135</f>
        <v>0</v>
      </c>
      <c r="G134" s="116">
        <v>0</v>
      </c>
      <c r="H134" s="113">
        <v>10175.2</v>
      </c>
      <c r="I134" s="113">
        <v>10175.2</v>
      </c>
      <c r="J134" s="99">
        <v>100</v>
      </c>
    </row>
    <row r="135" spans="1:10" ht="45">
      <c r="A135" s="79"/>
      <c r="B135" s="79"/>
      <c r="C135" s="79">
        <v>2310</v>
      </c>
      <c r="D135" s="82" t="s">
        <v>407</v>
      </c>
      <c r="E135" s="103">
        <v>0</v>
      </c>
      <c r="F135" s="103">
        <v>0</v>
      </c>
      <c r="G135" s="170">
        <v>0</v>
      </c>
      <c r="H135" s="103">
        <v>2000</v>
      </c>
      <c r="I135" s="103">
        <v>2000</v>
      </c>
      <c r="J135" s="67">
        <v>100</v>
      </c>
    </row>
    <row r="136" spans="1:10" ht="15">
      <c r="A136" s="79"/>
      <c r="B136" s="79"/>
      <c r="C136" s="79">
        <v>3020</v>
      </c>
      <c r="D136" s="82" t="s">
        <v>367</v>
      </c>
      <c r="E136" s="103"/>
      <c r="F136" s="103"/>
      <c r="G136" s="170"/>
      <c r="H136" s="103">
        <v>0</v>
      </c>
      <c r="I136" s="103">
        <v>0</v>
      </c>
      <c r="J136" s="67">
        <v>0</v>
      </c>
    </row>
    <row r="137" spans="1:10" ht="15">
      <c r="A137" s="79"/>
      <c r="B137" s="79"/>
      <c r="C137" s="79">
        <v>4010</v>
      </c>
      <c r="D137" s="82" t="s">
        <v>42</v>
      </c>
      <c r="E137" s="154"/>
      <c r="F137" s="159"/>
      <c r="G137" s="160"/>
      <c r="H137" s="103">
        <v>0</v>
      </c>
      <c r="I137" s="103">
        <v>0</v>
      </c>
      <c r="J137" s="67">
        <v>0</v>
      </c>
    </row>
    <row r="138" spans="1:10" ht="15">
      <c r="A138" s="79"/>
      <c r="B138" s="79"/>
      <c r="C138" s="79">
        <v>4110</v>
      </c>
      <c r="D138" s="82" t="s">
        <v>25</v>
      </c>
      <c r="E138" s="154"/>
      <c r="F138" s="159"/>
      <c r="G138" s="160"/>
      <c r="H138" s="103">
        <v>0</v>
      </c>
      <c r="I138" s="103">
        <v>0</v>
      </c>
      <c r="J138" s="67">
        <v>0</v>
      </c>
    </row>
    <row r="139" spans="1:10" ht="15">
      <c r="A139" s="79"/>
      <c r="B139" s="79"/>
      <c r="C139" s="79">
        <v>4120</v>
      </c>
      <c r="D139" s="82" t="s">
        <v>22</v>
      </c>
      <c r="E139" s="154"/>
      <c r="F139" s="159"/>
      <c r="G139" s="160"/>
      <c r="H139" s="103">
        <v>0</v>
      </c>
      <c r="I139" s="103">
        <v>0</v>
      </c>
      <c r="J139" s="67">
        <v>0</v>
      </c>
    </row>
    <row r="140" spans="1:10" ht="15">
      <c r="A140" s="79"/>
      <c r="B140" s="79"/>
      <c r="C140" s="79">
        <v>4170</v>
      </c>
      <c r="D140" s="82" t="s">
        <v>82</v>
      </c>
      <c r="E140" s="154"/>
      <c r="F140" s="159"/>
      <c r="G140" s="160"/>
      <c r="H140" s="103">
        <v>0</v>
      </c>
      <c r="I140" s="103">
        <v>0</v>
      </c>
      <c r="J140" s="67">
        <v>0</v>
      </c>
    </row>
    <row r="141" spans="1:10" ht="15">
      <c r="A141" s="79"/>
      <c r="B141" s="79"/>
      <c r="C141" s="79">
        <v>4210</v>
      </c>
      <c r="D141" s="82" t="s">
        <v>10</v>
      </c>
      <c r="E141" s="154"/>
      <c r="F141" s="159"/>
      <c r="G141" s="160"/>
      <c r="H141" s="103">
        <v>795.2</v>
      </c>
      <c r="I141" s="103">
        <v>795.2</v>
      </c>
      <c r="J141" s="67">
        <v>100</v>
      </c>
    </row>
    <row r="142" spans="1:10" ht="15">
      <c r="A142" s="79"/>
      <c r="B142" s="79"/>
      <c r="C142" s="79">
        <v>4300</v>
      </c>
      <c r="D142" s="82" t="s">
        <v>8</v>
      </c>
      <c r="E142" s="154"/>
      <c r="F142" s="159"/>
      <c r="G142" s="160"/>
      <c r="H142" s="103">
        <v>7380</v>
      </c>
      <c r="I142" s="103">
        <v>7380</v>
      </c>
      <c r="J142" s="67">
        <v>100</v>
      </c>
    </row>
    <row r="143" spans="1:10" ht="15">
      <c r="A143" s="92"/>
      <c r="B143" s="92">
        <v>75095</v>
      </c>
      <c r="C143" s="111" t="s">
        <v>35</v>
      </c>
      <c r="D143" s="112" t="s">
        <v>163</v>
      </c>
      <c r="E143" s="113">
        <f>E144</f>
        <v>0</v>
      </c>
      <c r="F143" s="113">
        <f>F144</f>
        <v>0</v>
      </c>
      <c r="G143" s="116">
        <v>0</v>
      </c>
      <c r="H143" s="113">
        <v>30000</v>
      </c>
      <c r="I143" s="113">
        <v>21987.53</v>
      </c>
      <c r="J143" s="99">
        <f>I143/H143*100</f>
        <v>73.29176666666666</v>
      </c>
    </row>
    <row r="144" spans="1:10" ht="30">
      <c r="A144" s="38"/>
      <c r="B144" s="38"/>
      <c r="C144" s="56">
        <v>2900</v>
      </c>
      <c r="D144" s="83" t="s">
        <v>408</v>
      </c>
      <c r="E144" s="75">
        <v>0</v>
      </c>
      <c r="F144" s="75">
        <v>0</v>
      </c>
      <c r="G144" s="60">
        <v>0</v>
      </c>
      <c r="H144" s="75">
        <v>500</v>
      </c>
      <c r="I144" s="75">
        <v>0</v>
      </c>
      <c r="J144" s="49">
        <v>0</v>
      </c>
    </row>
    <row r="145" spans="1:10" ht="15">
      <c r="A145" s="38"/>
      <c r="B145" s="38"/>
      <c r="C145" s="56">
        <v>4100</v>
      </c>
      <c r="D145" s="83" t="s">
        <v>409</v>
      </c>
      <c r="E145" s="75"/>
      <c r="F145" s="75"/>
      <c r="G145" s="60"/>
      <c r="H145" s="75">
        <v>8500</v>
      </c>
      <c r="I145" s="75">
        <v>5676.58</v>
      </c>
      <c r="J145" s="49">
        <v>66.78</v>
      </c>
    </row>
    <row r="146" spans="1:10" ht="15">
      <c r="A146" s="38"/>
      <c r="B146" s="38"/>
      <c r="C146" s="56">
        <v>4210</v>
      </c>
      <c r="D146" s="83" t="s">
        <v>10</v>
      </c>
      <c r="E146" s="161"/>
      <c r="F146" s="162"/>
      <c r="G146" s="163"/>
      <c r="H146" s="75">
        <v>13000</v>
      </c>
      <c r="I146" s="75">
        <v>10695.78</v>
      </c>
      <c r="J146" s="49">
        <f t="shared" si="3"/>
        <v>82.27523076923077</v>
      </c>
    </row>
    <row r="147" spans="1:10" ht="15">
      <c r="A147" s="38"/>
      <c r="B147" s="37"/>
      <c r="C147" s="56">
        <v>4270</v>
      </c>
      <c r="D147" s="83" t="s">
        <v>130</v>
      </c>
      <c r="E147" s="161"/>
      <c r="F147" s="162"/>
      <c r="G147" s="163"/>
      <c r="H147" s="75">
        <v>500</v>
      </c>
      <c r="I147" s="75">
        <v>0</v>
      </c>
      <c r="J147" s="49">
        <v>0</v>
      </c>
    </row>
    <row r="148" spans="1:10" ht="15">
      <c r="A148" s="38"/>
      <c r="B148" s="37"/>
      <c r="C148" s="38">
        <v>4300</v>
      </c>
      <c r="D148" s="85" t="s">
        <v>8</v>
      </c>
      <c r="E148" s="143"/>
      <c r="F148" s="145"/>
      <c r="G148" s="134"/>
      <c r="H148" s="67">
        <v>5000</v>
      </c>
      <c r="I148" s="67">
        <v>4264.6</v>
      </c>
      <c r="J148" s="49">
        <f t="shared" si="3"/>
        <v>85.29200000000002</v>
      </c>
    </row>
    <row r="149" spans="1:10" ht="15">
      <c r="A149" s="38"/>
      <c r="B149" s="37"/>
      <c r="C149" s="38">
        <v>4430</v>
      </c>
      <c r="D149" s="85" t="s">
        <v>15</v>
      </c>
      <c r="E149" s="143"/>
      <c r="F149" s="145"/>
      <c r="G149" s="134"/>
      <c r="H149" s="67">
        <v>2500</v>
      </c>
      <c r="I149" s="67">
        <v>1350.57</v>
      </c>
      <c r="J149" s="67">
        <f>I149/H149*100</f>
        <v>54.02279999999999</v>
      </c>
    </row>
    <row r="150" spans="1:10" s="5" customFormat="1" ht="39.75" customHeight="1">
      <c r="A150" s="39">
        <v>751</v>
      </c>
      <c r="B150" s="68"/>
      <c r="C150" s="39" t="s">
        <v>35</v>
      </c>
      <c r="D150" s="105" t="s">
        <v>165</v>
      </c>
      <c r="E150" s="70">
        <f>E151+E156+E164+E174</f>
        <v>28595</v>
      </c>
      <c r="F150" s="70">
        <f>F151+F156+F164+F174</f>
        <v>21407</v>
      </c>
      <c r="G150" s="44">
        <f>F150/E150*100</f>
        <v>74.86273824095122</v>
      </c>
      <c r="H150" s="70">
        <v>28595</v>
      </c>
      <c r="I150" s="70">
        <v>21407</v>
      </c>
      <c r="J150" s="70">
        <f t="shared" si="3"/>
        <v>74.86273824095122</v>
      </c>
    </row>
    <row r="151" spans="1:10" s="117" customFormat="1" ht="30">
      <c r="A151" s="92"/>
      <c r="B151" s="92">
        <v>75101</v>
      </c>
      <c r="C151" s="92" t="s">
        <v>35</v>
      </c>
      <c r="D151" s="94" t="s">
        <v>164</v>
      </c>
      <c r="E151" s="99">
        <v>565</v>
      </c>
      <c r="F151" s="99">
        <f>F152</f>
        <v>565</v>
      </c>
      <c r="G151" s="100">
        <f>F151/E151*100</f>
        <v>100</v>
      </c>
      <c r="H151" s="99">
        <f>H153+H154+H155</f>
        <v>565</v>
      </c>
      <c r="I151" s="99">
        <f>I153+I154+I155</f>
        <v>565</v>
      </c>
      <c r="J151" s="99">
        <f>I151/H151*100</f>
        <v>100</v>
      </c>
    </row>
    <row r="152" spans="1:10" ht="30">
      <c r="A152" s="38"/>
      <c r="B152" s="38"/>
      <c r="C152" s="38">
        <v>2010</v>
      </c>
      <c r="D152" s="85" t="s">
        <v>148</v>
      </c>
      <c r="E152" s="67">
        <v>565</v>
      </c>
      <c r="F152" s="67">
        <v>565</v>
      </c>
      <c r="G152" s="65">
        <f>F152/E152*100</f>
        <v>100</v>
      </c>
      <c r="H152" s="67"/>
      <c r="I152" s="67"/>
      <c r="J152" s="67"/>
    </row>
    <row r="153" spans="1:11" ht="15.75">
      <c r="A153" s="38"/>
      <c r="B153" s="38"/>
      <c r="C153" s="38">
        <v>4110</v>
      </c>
      <c r="D153" s="85" t="s">
        <v>127</v>
      </c>
      <c r="E153" s="143"/>
      <c r="F153" s="148"/>
      <c r="G153" s="144"/>
      <c r="H153" s="67">
        <v>82.22</v>
      </c>
      <c r="I153" s="67">
        <v>82.22</v>
      </c>
      <c r="J153" s="67">
        <v>100</v>
      </c>
      <c r="K153" s="1"/>
    </row>
    <row r="154" spans="1:11" ht="15.75">
      <c r="A154" s="36"/>
      <c r="B154" s="55"/>
      <c r="C154" s="38">
        <v>4120</v>
      </c>
      <c r="D154" s="82" t="s">
        <v>22</v>
      </c>
      <c r="E154" s="161"/>
      <c r="F154" s="164"/>
      <c r="G154" s="144"/>
      <c r="H154" s="172">
        <v>1.96</v>
      </c>
      <c r="I154" s="75">
        <v>1.96</v>
      </c>
      <c r="J154" s="67">
        <v>100</v>
      </c>
      <c r="K154" s="1"/>
    </row>
    <row r="155" spans="1:11" ht="15.75">
      <c r="A155" s="36"/>
      <c r="B155" s="55"/>
      <c r="C155" s="38">
        <v>4170</v>
      </c>
      <c r="D155" s="85" t="s">
        <v>166</v>
      </c>
      <c r="E155" s="161"/>
      <c r="F155" s="164"/>
      <c r="G155" s="144"/>
      <c r="H155" s="172">
        <v>480.82</v>
      </c>
      <c r="I155" s="75">
        <v>480.82</v>
      </c>
      <c r="J155" s="67">
        <f>I155/H155*100</f>
        <v>100</v>
      </c>
      <c r="K155" s="1"/>
    </row>
    <row r="156" spans="1:11" s="117" customFormat="1" ht="21.75" customHeight="1">
      <c r="A156" s="118"/>
      <c r="B156" s="119">
        <v>75107</v>
      </c>
      <c r="C156" s="92" t="s">
        <v>35</v>
      </c>
      <c r="D156" s="94" t="s">
        <v>280</v>
      </c>
      <c r="E156" s="128">
        <f>E157</f>
        <v>0</v>
      </c>
      <c r="F156" s="128">
        <f>F157</f>
        <v>0</v>
      </c>
      <c r="G156" s="100">
        <f>-G157</f>
        <v>0</v>
      </c>
      <c r="H156" s="173">
        <f>SUM(H158:H163)</f>
        <v>0</v>
      </c>
      <c r="I156" s="128">
        <f>SUM(I158:I163)</f>
        <v>0</v>
      </c>
      <c r="J156" s="99">
        <v>0</v>
      </c>
      <c r="K156" s="101"/>
    </row>
    <row r="157" spans="1:11" ht="30">
      <c r="A157" s="36"/>
      <c r="B157" s="55"/>
      <c r="C157" s="38">
        <v>2010</v>
      </c>
      <c r="D157" s="85" t="s">
        <v>148</v>
      </c>
      <c r="E157" s="75">
        <v>0</v>
      </c>
      <c r="F157" s="75">
        <v>0</v>
      </c>
      <c r="G157" s="65"/>
      <c r="H157" s="172"/>
      <c r="I157" s="75"/>
      <c r="J157" s="67"/>
      <c r="K157" s="1"/>
    </row>
    <row r="158" spans="1:11" ht="15.75">
      <c r="A158" s="36"/>
      <c r="B158" s="55"/>
      <c r="C158" s="38">
        <v>3030</v>
      </c>
      <c r="D158" s="85" t="s">
        <v>28</v>
      </c>
      <c r="E158" s="161"/>
      <c r="F158" s="161"/>
      <c r="G158" s="144"/>
      <c r="H158" s="172">
        <v>0</v>
      </c>
      <c r="I158" s="75">
        <v>0</v>
      </c>
      <c r="J158" s="67">
        <v>0</v>
      </c>
      <c r="K158" s="1"/>
    </row>
    <row r="159" spans="1:11" ht="15.75">
      <c r="A159" s="36"/>
      <c r="B159" s="55"/>
      <c r="C159" s="38">
        <v>4110</v>
      </c>
      <c r="D159" s="85" t="s">
        <v>127</v>
      </c>
      <c r="E159" s="161"/>
      <c r="F159" s="161"/>
      <c r="G159" s="144"/>
      <c r="H159" s="172">
        <v>0</v>
      </c>
      <c r="I159" s="75">
        <v>0</v>
      </c>
      <c r="J159" s="67">
        <v>0</v>
      </c>
      <c r="K159" s="1"/>
    </row>
    <row r="160" spans="1:11" ht="15.75">
      <c r="A160" s="36"/>
      <c r="B160" s="55"/>
      <c r="C160" s="38">
        <v>4120</v>
      </c>
      <c r="D160" s="85" t="s">
        <v>22</v>
      </c>
      <c r="E160" s="161"/>
      <c r="F160" s="161"/>
      <c r="G160" s="144"/>
      <c r="H160" s="172">
        <v>0</v>
      </c>
      <c r="I160" s="75">
        <v>0</v>
      </c>
      <c r="J160" s="67">
        <v>0</v>
      </c>
      <c r="K160" s="1"/>
    </row>
    <row r="161" spans="1:11" ht="15.75">
      <c r="A161" s="36"/>
      <c r="B161" s="55"/>
      <c r="C161" s="38">
        <v>4170</v>
      </c>
      <c r="D161" s="85" t="s">
        <v>166</v>
      </c>
      <c r="E161" s="161"/>
      <c r="F161" s="161"/>
      <c r="G161" s="144"/>
      <c r="H161" s="172">
        <v>0</v>
      </c>
      <c r="I161" s="75">
        <v>0</v>
      </c>
      <c r="J161" s="67">
        <v>0</v>
      </c>
      <c r="K161" s="1"/>
    </row>
    <row r="162" spans="1:11" ht="15.75">
      <c r="A162" s="36"/>
      <c r="B162" s="55"/>
      <c r="C162" s="38">
        <v>4210</v>
      </c>
      <c r="D162" s="85" t="s">
        <v>10</v>
      </c>
      <c r="E162" s="161"/>
      <c r="F162" s="161"/>
      <c r="G162" s="144"/>
      <c r="H162" s="172">
        <v>0</v>
      </c>
      <c r="I162" s="75">
        <v>0</v>
      </c>
      <c r="J162" s="67">
        <v>0</v>
      </c>
      <c r="K162" s="1"/>
    </row>
    <row r="163" spans="1:11" ht="15.75">
      <c r="A163" s="36"/>
      <c r="B163" s="55"/>
      <c r="C163" s="38">
        <v>4410</v>
      </c>
      <c r="D163" s="85" t="s">
        <v>26</v>
      </c>
      <c r="E163" s="161"/>
      <c r="F163" s="161"/>
      <c r="G163" s="144"/>
      <c r="H163" s="172">
        <v>0</v>
      </c>
      <c r="I163" s="75">
        <v>0</v>
      </c>
      <c r="J163" s="67">
        <v>0</v>
      </c>
      <c r="K163" s="1"/>
    </row>
    <row r="164" spans="1:11" ht="15">
      <c r="A164" s="41"/>
      <c r="B164" s="216">
        <v>75109</v>
      </c>
      <c r="C164" s="39" t="s">
        <v>35</v>
      </c>
      <c r="D164" s="105" t="s">
        <v>333</v>
      </c>
      <c r="E164" s="217">
        <f>E165</f>
        <v>22757</v>
      </c>
      <c r="F164" s="217">
        <f>F165</f>
        <v>15569</v>
      </c>
      <c r="G164" s="147">
        <v>68.41</v>
      </c>
      <c r="H164" s="214">
        <v>22757</v>
      </c>
      <c r="I164" s="215">
        <v>15569</v>
      </c>
      <c r="J164" s="70">
        <v>68.41</v>
      </c>
      <c r="K164" s="1"/>
    </row>
    <row r="165" spans="1:11" ht="30">
      <c r="A165" s="118"/>
      <c r="B165" s="55"/>
      <c r="C165" s="38">
        <v>2010</v>
      </c>
      <c r="D165" s="85" t="s">
        <v>148</v>
      </c>
      <c r="E165" s="218">
        <v>22757</v>
      </c>
      <c r="F165" s="218">
        <v>15569</v>
      </c>
      <c r="G165" s="139">
        <v>68.41</v>
      </c>
      <c r="H165" s="173"/>
      <c r="I165" s="128"/>
      <c r="J165" s="99"/>
      <c r="K165" s="1"/>
    </row>
    <row r="166" spans="1:11" ht="15.75">
      <c r="A166" s="118"/>
      <c r="B166" s="119"/>
      <c r="C166" s="38">
        <v>3030</v>
      </c>
      <c r="D166" s="85" t="s">
        <v>28</v>
      </c>
      <c r="E166" s="161"/>
      <c r="F166" s="161"/>
      <c r="G166" s="144"/>
      <c r="H166" s="172">
        <v>14430</v>
      </c>
      <c r="I166" s="75">
        <v>9320</v>
      </c>
      <c r="J166" s="67">
        <v>64.59</v>
      </c>
      <c r="K166" s="1"/>
    </row>
    <row r="167" spans="1:11" ht="15.75">
      <c r="A167" s="118"/>
      <c r="B167" s="119"/>
      <c r="C167" s="38">
        <v>4110</v>
      </c>
      <c r="D167" s="85" t="s">
        <v>127</v>
      </c>
      <c r="E167" s="161"/>
      <c r="F167" s="161"/>
      <c r="G167" s="144"/>
      <c r="H167" s="172">
        <v>301.66</v>
      </c>
      <c r="I167" s="75">
        <v>224.56</v>
      </c>
      <c r="J167" s="67">
        <v>74.44</v>
      </c>
      <c r="K167" s="1"/>
    </row>
    <row r="168" spans="1:11" ht="15.75">
      <c r="A168" s="118"/>
      <c r="B168" s="119"/>
      <c r="C168" s="38">
        <v>4120</v>
      </c>
      <c r="D168" s="85" t="s">
        <v>440</v>
      </c>
      <c r="E168" s="161"/>
      <c r="F168" s="161"/>
      <c r="G168" s="144"/>
      <c r="H168" s="172">
        <v>43.23</v>
      </c>
      <c r="I168" s="75">
        <v>32.18</v>
      </c>
      <c r="J168" s="67">
        <v>74.44</v>
      </c>
      <c r="K168" s="1"/>
    </row>
    <row r="169" spans="1:11" ht="15.75">
      <c r="A169" s="118"/>
      <c r="B169" s="119"/>
      <c r="C169" s="38">
        <v>4170</v>
      </c>
      <c r="D169" s="85" t="s">
        <v>166</v>
      </c>
      <c r="E169" s="161"/>
      <c r="F169" s="161"/>
      <c r="G169" s="144"/>
      <c r="H169" s="172">
        <v>2754.11</v>
      </c>
      <c r="I169" s="75">
        <v>1973.26</v>
      </c>
      <c r="J169" s="67">
        <v>71.65</v>
      </c>
      <c r="K169" s="1"/>
    </row>
    <row r="170" spans="1:11" ht="15.75">
      <c r="A170" s="118"/>
      <c r="B170" s="119"/>
      <c r="C170" s="38">
        <v>4210</v>
      </c>
      <c r="D170" s="85" t="s">
        <v>10</v>
      </c>
      <c r="E170" s="161"/>
      <c r="F170" s="161"/>
      <c r="G170" s="144"/>
      <c r="H170" s="172">
        <v>3116</v>
      </c>
      <c r="I170" s="75">
        <v>2361.31</v>
      </c>
      <c r="J170" s="67">
        <v>75.78</v>
      </c>
      <c r="K170" s="1"/>
    </row>
    <row r="171" spans="1:11" ht="15.75">
      <c r="A171" s="118"/>
      <c r="B171" s="119"/>
      <c r="C171" s="38">
        <v>4360</v>
      </c>
      <c r="D171" s="220" t="s">
        <v>368</v>
      </c>
      <c r="E171" s="161"/>
      <c r="F171" s="161"/>
      <c r="G171" s="144"/>
      <c r="H171" s="172">
        <v>0</v>
      </c>
      <c r="I171" s="75">
        <v>0</v>
      </c>
      <c r="J171" s="67">
        <v>0</v>
      </c>
      <c r="K171" s="1"/>
    </row>
    <row r="172" spans="1:11" ht="15.75">
      <c r="A172" s="118"/>
      <c r="B172" s="119"/>
      <c r="C172" s="38">
        <v>4300</v>
      </c>
      <c r="D172" s="220" t="s">
        <v>8</v>
      </c>
      <c r="E172" s="161"/>
      <c r="F172" s="161"/>
      <c r="G172" s="144"/>
      <c r="H172" s="172">
        <v>1903.05</v>
      </c>
      <c r="I172" s="75">
        <v>1448.74</v>
      </c>
      <c r="J172" s="67">
        <v>76.13</v>
      </c>
      <c r="K172" s="1"/>
    </row>
    <row r="173" spans="1:11" ht="15.75">
      <c r="A173" s="118"/>
      <c r="B173" s="119"/>
      <c r="C173" s="38">
        <v>4410</v>
      </c>
      <c r="D173" s="85" t="s">
        <v>26</v>
      </c>
      <c r="E173" s="161"/>
      <c r="F173" s="161"/>
      <c r="G173" s="144"/>
      <c r="H173" s="172">
        <v>208.95</v>
      </c>
      <c r="I173" s="75">
        <v>208.95</v>
      </c>
      <c r="J173" s="67">
        <v>100</v>
      </c>
      <c r="K173" s="1"/>
    </row>
    <row r="174" spans="1:11" ht="15.75">
      <c r="A174" s="118"/>
      <c r="B174" s="119">
        <v>75113</v>
      </c>
      <c r="C174" s="92" t="s">
        <v>35</v>
      </c>
      <c r="D174" s="94" t="s">
        <v>400</v>
      </c>
      <c r="E174" s="128">
        <f>E175</f>
        <v>5273</v>
      </c>
      <c r="F174" s="128">
        <f>F175</f>
        <v>5273</v>
      </c>
      <c r="G174" s="100">
        <v>100</v>
      </c>
      <c r="H174" s="173">
        <f>SUM(H176:H182)</f>
        <v>5273</v>
      </c>
      <c r="I174" s="128">
        <f>SUM(I176:I182)</f>
        <v>5273</v>
      </c>
      <c r="J174" s="99">
        <v>100</v>
      </c>
      <c r="K174" s="1"/>
    </row>
    <row r="175" spans="1:11" ht="30">
      <c r="A175" s="36"/>
      <c r="B175" s="55"/>
      <c r="C175" s="38">
        <v>2010</v>
      </c>
      <c r="D175" s="85" t="s">
        <v>148</v>
      </c>
      <c r="E175" s="75">
        <v>5273</v>
      </c>
      <c r="F175" s="75">
        <v>5273</v>
      </c>
      <c r="G175" s="65">
        <v>100</v>
      </c>
      <c r="H175" s="172"/>
      <c r="I175" s="75"/>
      <c r="J175" s="67"/>
      <c r="K175" s="1"/>
    </row>
    <row r="176" spans="1:11" ht="15.75">
      <c r="A176" s="36"/>
      <c r="B176" s="55"/>
      <c r="C176" s="38">
        <v>3030</v>
      </c>
      <c r="D176" s="85" t="s">
        <v>28</v>
      </c>
      <c r="E176" s="75"/>
      <c r="F176" s="75"/>
      <c r="G176" s="65"/>
      <c r="H176" s="172">
        <v>2360</v>
      </c>
      <c r="I176" s="67">
        <v>2360</v>
      </c>
      <c r="J176" s="67">
        <v>100</v>
      </c>
      <c r="K176" s="1"/>
    </row>
    <row r="177" spans="1:11" ht="15.75">
      <c r="A177" s="36"/>
      <c r="B177" s="55"/>
      <c r="C177" s="38">
        <v>4110</v>
      </c>
      <c r="D177" s="85" t="s">
        <v>127</v>
      </c>
      <c r="E177" s="161"/>
      <c r="F177" s="161"/>
      <c r="G177" s="144"/>
      <c r="H177" s="172">
        <v>132.96</v>
      </c>
      <c r="I177" s="67">
        <v>132.96</v>
      </c>
      <c r="J177" s="67">
        <v>100</v>
      </c>
      <c r="K177" s="1"/>
    </row>
    <row r="178" spans="1:11" ht="15.75">
      <c r="A178" s="36"/>
      <c r="B178" s="55"/>
      <c r="C178" s="38">
        <v>4120</v>
      </c>
      <c r="D178" s="85" t="s">
        <v>22</v>
      </c>
      <c r="E178" s="161"/>
      <c r="F178" s="161"/>
      <c r="G178" s="144"/>
      <c r="H178" s="172">
        <v>9.43</v>
      </c>
      <c r="I178" s="67">
        <v>9.43</v>
      </c>
      <c r="J178" s="67">
        <v>100</v>
      </c>
      <c r="K178" s="1"/>
    </row>
    <row r="179" spans="1:11" ht="15.75">
      <c r="A179" s="36"/>
      <c r="B179" s="55"/>
      <c r="C179" s="38">
        <v>4170</v>
      </c>
      <c r="D179" s="85" t="s">
        <v>166</v>
      </c>
      <c r="E179" s="161"/>
      <c r="F179" s="161"/>
      <c r="G179" s="144"/>
      <c r="H179" s="172">
        <v>1107.61</v>
      </c>
      <c r="I179" s="67">
        <v>1107.61</v>
      </c>
      <c r="J179" s="67">
        <v>100</v>
      </c>
      <c r="K179" s="1"/>
    </row>
    <row r="180" spans="1:11" ht="15.75">
      <c r="A180" s="36"/>
      <c r="B180" s="55"/>
      <c r="C180" s="38">
        <v>4210</v>
      </c>
      <c r="D180" s="85" t="s">
        <v>129</v>
      </c>
      <c r="E180" s="161"/>
      <c r="F180" s="161"/>
      <c r="G180" s="144"/>
      <c r="H180" s="172">
        <v>1508.03</v>
      </c>
      <c r="I180" s="67">
        <v>1508.03</v>
      </c>
      <c r="J180" s="67">
        <v>100</v>
      </c>
      <c r="K180" s="1"/>
    </row>
    <row r="181" spans="1:11" ht="15.75">
      <c r="A181" s="36"/>
      <c r="B181" s="55"/>
      <c r="C181" s="38">
        <v>4300</v>
      </c>
      <c r="D181" s="85" t="s">
        <v>139</v>
      </c>
      <c r="E181" s="161"/>
      <c r="F181" s="161"/>
      <c r="G181" s="144"/>
      <c r="H181" s="172">
        <v>18.45</v>
      </c>
      <c r="I181" s="67">
        <v>18.45</v>
      </c>
      <c r="J181" s="67">
        <v>100</v>
      </c>
      <c r="K181" s="1"/>
    </row>
    <row r="182" spans="1:11" ht="15.75">
      <c r="A182" s="36"/>
      <c r="B182" s="55"/>
      <c r="C182" s="38">
        <v>4410</v>
      </c>
      <c r="D182" s="85" t="s">
        <v>26</v>
      </c>
      <c r="E182" s="161"/>
      <c r="F182" s="161"/>
      <c r="G182" s="144"/>
      <c r="H182" s="172">
        <v>136.52</v>
      </c>
      <c r="I182" s="67">
        <v>136.52</v>
      </c>
      <c r="J182" s="67">
        <v>100</v>
      </c>
      <c r="K182" s="1"/>
    </row>
    <row r="183" spans="1:11" s="5" customFormat="1" ht="29.25">
      <c r="A183" s="39">
        <v>754</v>
      </c>
      <c r="B183" s="39"/>
      <c r="C183" s="39" t="s">
        <v>35</v>
      </c>
      <c r="D183" s="105" t="s">
        <v>167</v>
      </c>
      <c r="E183" s="70">
        <f>E200+E204</f>
        <v>156000</v>
      </c>
      <c r="F183" s="70">
        <f>F200+F204</f>
        <v>72010.27</v>
      </c>
      <c r="G183" s="45">
        <f>F183/E183*100</f>
        <v>46.160429487179485</v>
      </c>
      <c r="H183" s="70">
        <f>H184+H186+H188+H200+H204+H220</f>
        <v>258984.87999999998</v>
      </c>
      <c r="I183" s="70">
        <f>I186+I184+I188+I200+I204+I220</f>
        <v>226725.61</v>
      </c>
      <c r="J183" s="45">
        <f>I183/H183*100</f>
        <v>87.54395623404734</v>
      </c>
      <c r="K183" s="2"/>
    </row>
    <row r="184" spans="1:11" s="5" customFormat="1" ht="15.75">
      <c r="A184" s="92"/>
      <c r="B184" s="92">
        <v>75404</v>
      </c>
      <c r="C184" s="92" t="s">
        <v>35</v>
      </c>
      <c r="D184" s="94" t="s">
        <v>295</v>
      </c>
      <c r="E184" s="99"/>
      <c r="F184" s="99"/>
      <c r="G184" s="100"/>
      <c r="H184" s="99">
        <v>0</v>
      </c>
      <c r="I184" s="99">
        <v>0</v>
      </c>
      <c r="J184" s="100">
        <v>0</v>
      </c>
      <c r="K184" s="2"/>
    </row>
    <row r="185" spans="1:11" s="5" customFormat="1" ht="15.75">
      <c r="A185" s="38"/>
      <c r="B185" s="38"/>
      <c r="C185" s="38">
        <v>3000</v>
      </c>
      <c r="D185" s="85" t="s">
        <v>294</v>
      </c>
      <c r="E185" s="67"/>
      <c r="F185" s="67"/>
      <c r="G185" s="65"/>
      <c r="H185" s="67">
        <v>0</v>
      </c>
      <c r="I185" s="67">
        <v>0</v>
      </c>
      <c r="J185" s="65">
        <v>0</v>
      </c>
      <c r="K185" s="2"/>
    </row>
    <row r="186" spans="1:11" s="5" customFormat="1" ht="15.75">
      <c r="A186" s="92"/>
      <c r="B186" s="92">
        <v>75406</v>
      </c>
      <c r="C186" s="92" t="s">
        <v>35</v>
      </c>
      <c r="D186" s="94" t="s">
        <v>296</v>
      </c>
      <c r="E186" s="99"/>
      <c r="F186" s="99"/>
      <c r="G186" s="100"/>
      <c r="H186" s="99">
        <v>0</v>
      </c>
      <c r="I186" s="99">
        <v>0</v>
      </c>
      <c r="J186" s="100">
        <v>0</v>
      </c>
      <c r="K186" s="2"/>
    </row>
    <row r="187" spans="1:11" s="5" customFormat="1" ht="15.75">
      <c r="A187" s="38"/>
      <c r="B187" s="38"/>
      <c r="C187" s="38">
        <v>3000</v>
      </c>
      <c r="D187" s="85" t="s">
        <v>294</v>
      </c>
      <c r="E187" s="67"/>
      <c r="F187" s="67"/>
      <c r="G187" s="65"/>
      <c r="H187" s="67">
        <v>0</v>
      </c>
      <c r="I187" s="67">
        <v>0</v>
      </c>
      <c r="J187" s="65">
        <v>0</v>
      </c>
      <c r="K187" s="2"/>
    </row>
    <row r="188" spans="1:11" s="5" customFormat="1" ht="15.75">
      <c r="A188" s="92"/>
      <c r="B188" s="92">
        <v>75412</v>
      </c>
      <c r="C188" s="92" t="s">
        <v>35</v>
      </c>
      <c r="D188" s="94" t="s">
        <v>168</v>
      </c>
      <c r="E188" s="99">
        <v>0</v>
      </c>
      <c r="F188" s="99">
        <v>0</v>
      </c>
      <c r="G188" s="100">
        <v>0</v>
      </c>
      <c r="H188" s="99">
        <v>94638</v>
      </c>
      <c r="I188" s="99">
        <v>85473.42</v>
      </c>
      <c r="J188" s="99">
        <f>I188/H188*100</f>
        <v>90.3161732073797</v>
      </c>
      <c r="K188" s="2"/>
    </row>
    <row r="189" spans="1:11" s="5" customFormat="1" ht="15.75">
      <c r="A189" s="38"/>
      <c r="B189" s="38"/>
      <c r="C189" s="38">
        <v>3030</v>
      </c>
      <c r="D189" s="85" t="s">
        <v>28</v>
      </c>
      <c r="E189" s="67"/>
      <c r="F189" s="62"/>
      <c r="G189" s="45"/>
      <c r="H189" s="67">
        <v>300</v>
      </c>
      <c r="I189" s="67">
        <v>0</v>
      </c>
      <c r="J189" s="67">
        <v>0</v>
      </c>
      <c r="K189" s="2"/>
    </row>
    <row r="190" spans="1:11" s="5" customFormat="1" ht="15.75">
      <c r="A190" s="38"/>
      <c r="B190" s="37"/>
      <c r="C190" s="38">
        <v>4110</v>
      </c>
      <c r="D190" s="85" t="s">
        <v>297</v>
      </c>
      <c r="E190" s="67"/>
      <c r="F190" s="62"/>
      <c r="G190" s="44"/>
      <c r="H190" s="67">
        <v>0</v>
      </c>
      <c r="I190" s="67">
        <v>0</v>
      </c>
      <c r="J190" s="67">
        <v>0</v>
      </c>
      <c r="K190" s="2"/>
    </row>
    <row r="191" spans="1:11" s="5" customFormat="1" ht="15.75">
      <c r="A191" s="38"/>
      <c r="B191" s="37"/>
      <c r="C191" s="38">
        <v>4120</v>
      </c>
      <c r="D191" s="85" t="s">
        <v>128</v>
      </c>
      <c r="E191" s="67"/>
      <c r="F191" s="62"/>
      <c r="G191" s="44"/>
      <c r="H191" s="67">
        <v>0</v>
      </c>
      <c r="I191" s="67">
        <v>0</v>
      </c>
      <c r="J191" s="67">
        <v>0</v>
      </c>
      <c r="K191" s="2"/>
    </row>
    <row r="192" spans="1:11" s="5" customFormat="1" ht="15.75">
      <c r="A192" s="38"/>
      <c r="B192" s="37"/>
      <c r="C192" s="38">
        <v>4210</v>
      </c>
      <c r="D192" s="85" t="s">
        <v>10</v>
      </c>
      <c r="E192" s="67"/>
      <c r="F192" s="62"/>
      <c r="G192" s="44"/>
      <c r="H192" s="67">
        <v>50110</v>
      </c>
      <c r="I192" s="67">
        <v>42626.91</v>
      </c>
      <c r="J192" s="67">
        <f aca="true" t="shared" si="4" ref="J192:J198">I192/H192*100</f>
        <v>85.06667331869888</v>
      </c>
      <c r="K192" s="2"/>
    </row>
    <row r="193" spans="1:11" s="5" customFormat="1" ht="15.75">
      <c r="A193" s="38"/>
      <c r="B193" s="37"/>
      <c r="C193" s="38">
        <v>4260</v>
      </c>
      <c r="D193" s="85" t="s">
        <v>14</v>
      </c>
      <c r="E193" s="67"/>
      <c r="F193" s="62"/>
      <c r="G193" s="44"/>
      <c r="H193" s="67">
        <v>14150</v>
      </c>
      <c r="I193" s="67">
        <v>14118.45</v>
      </c>
      <c r="J193" s="67">
        <f t="shared" si="4"/>
        <v>99.77703180212015</v>
      </c>
      <c r="K193" s="2"/>
    </row>
    <row r="194" spans="1:10" ht="15">
      <c r="A194" s="38"/>
      <c r="B194" s="37"/>
      <c r="C194" s="38">
        <v>4270</v>
      </c>
      <c r="D194" s="85" t="s">
        <v>54</v>
      </c>
      <c r="E194" s="67"/>
      <c r="F194" s="62"/>
      <c r="G194" s="44"/>
      <c r="H194" s="67">
        <v>50</v>
      </c>
      <c r="I194" s="67">
        <v>0</v>
      </c>
      <c r="J194" s="67">
        <v>0</v>
      </c>
    </row>
    <row r="195" spans="1:10" ht="15">
      <c r="A195" s="38"/>
      <c r="B195" s="37"/>
      <c r="C195" s="38">
        <v>4280</v>
      </c>
      <c r="D195" s="85" t="s">
        <v>95</v>
      </c>
      <c r="E195" s="67"/>
      <c r="F195" s="62"/>
      <c r="G195" s="44"/>
      <c r="H195" s="67">
        <v>500</v>
      </c>
      <c r="I195" s="67">
        <v>280</v>
      </c>
      <c r="J195" s="67">
        <f t="shared" si="4"/>
        <v>56.00000000000001</v>
      </c>
    </row>
    <row r="196" spans="1:10" ht="15">
      <c r="A196" s="38"/>
      <c r="B196" s="38"/>
      <c r="C196" s="38">
        <v>4300</v>
      </c>
      <c r="D196" s="85" t="s">
        <v>262</v>
      </c>
      <c r="E196" s="67"/>
      <c r="F196" s="62"/>
      <c r="G196" s="45"/>
      <c r="H196" s="67">
        <v>16028</v>
      </c>
      <c r="I196" s="67">
        <v>15133.06</v>
      </c>
      <c r="J196" s="67">
        <f t="shared" si="4"/>
        <v>94.4163963064637</v>
      </c>
    </row>
    <row r="197" spans="1:10" ht="15">
      <c r="A197" s="38"/>
      <c r="B197" s="38"/>
      <c r="C197" s="38">
        <v>4430</v>
      </c>
      <c r="D197" s="85" t="s">
        <v>15</v>
      </c>
      <c r="E197" s="67"/>
      <c r="F197" s="62"/>
      <c r="G197" s="45"/>
      <c r="H197" s="67">
        <v>6200</v>
      </c>
      <c r="I197" s="67">
        <v>6115</v>
      </c>
      <c r="J197" s="67">
        <f t="shared" si="4"/>
        <v>98.62903225806451</v>
      </c>
    </row>
    <row r="198" spans="1:10" ht="30">
      <c r="A198" s="38"/>
      <c r="B198" s="38"/>
      <c r="C198" s="56">
        <v>4700</v>
      </c>
      <c r="D198" s="83" t="s">
        <v>158</v>
      </c>
      <c r="E198" s="75"/>
      <c r="F198" s="57"/>
      <c r="G198" s="74"/>
      <c r="H198" s="75">
        <v>3700</v>
      </c>
      <c r="I198" s="75">
        <v>3600</v>
      </c>
      <c r="J198" s="64">
        <f t="shared" si="4"/>
        <v>97.2972972972973</v>
      </c>
    </row>
    <row r="199" spans="1:10" ht="15">
      <c r="A199" s="38"/>
      <c r="B199" s="37"/>
      <c r="C199" s="56">
        <v>6060</v>
      </c>
      <c r="D199" s="83" t="s">
        <v>350</v>
      </c>
      <c r="E199" s="75"/>
      <c r="F199" s="57"/>
      <c r="G199" s="74"/>
      <c r="H199" s="75">
        <v>3600</v>
      </c>
      <c r="I199" s="75">
        <v>3600</v>
      </c>
      <c r="J199" s="64">
        <v>100</v>
      </c>
    </row>
    <row r="200" spans="1:10" ht="15">
      <c r="A200" s="92"/>
      <c r="B200" s="93">
        <v>75414</v>
      </c>
      <c r="C200" s="92" t="s">
        <v>35</v>
      </c>
      <c r="D200" s="94" t="s">
        <v>81</v>
      </c>
      <c r="E200" s="99">
        <f>E201</f>
        <v>0</v>
      </c>
      <c r="F200" s="99">
        <f>F201</f>
        <v>0</v>
      </c>
      <c r="G200" s="96">
        <f>G201</f>
        <v>0</v>
      </c>
      <c r="H200" s="99">
        <f>H202+H203</f>
        <v>1000</v>
      </c>
      <c r="I200" s="99">
        <f>I202+I203</f>
        <v>0</v>
      </c>
      <c r="J200" s="99">
        <f>I200/H200*100</f>
        <v>0</v>
      </c>
    </row>
    <row r="201" spans="1:10" s="171" customFormat="1" ht="30">
      <c r="A201" s="38"/>
      <c r="B201" s="37"/>
      <c r="C201" s="38">
        <v>2010</v>
      </c>
      <c r="D201" s="85" t="s">
        <v>148</v>
      </c>
      <c r="E201" s="67"/>
      <c r="F201" s="67"/>
      <c r="G201" s="59"/>
      <c r="H201" s="67"/>
      <c r="I201" s="67"/>
      <c r="J201" s="67"/>
    </row>
    <row r="202" spans="1:10" ht="15">
      <c r="A202" s="38"/>
      <c r="B202" s="37"/>
      <c r="C202" s="38">
        <v>4210</v>
      </c>
      <c r="D202" s="85" t="s">
        <v>10</v>
      </c>
      <c r="E202" s="67"/>
      <c r="F202" s="62"/>
      <c r="G202" s="44"/>
      <c r="H202" s="67">
        <v>700</v>
      </c>
      <c r="I202" s="67">
        <v>0</v>
      </c>
      <c r="J202" s="67">
        <f>I202/H202*100</f>
        <v>0</v>
      </c>
    </row>
    <row r="203" spans="1:10" ht="15">
      <c r="A203" s="38"/>
      <c r="B203" s="37"/>
      <c r="C203" s="38">
        <v>4300</v>
      </c>
      <c r="D203" s="85" t="s">
        <v>170</v>
      </c>
      <c r="E203" s="67"/>
      <c r="F203" s="62"/>
      <c r="G203" s="44"/>
      <c r="H203" s="67">
        <v>300</v>
      </c>
      <c r="I203" s="67">
        <v>0</v>
      </c>
      <c r="J203" s="67">
        <v>0</v>
      </c>
    </row>
    <row r="204" spans="1:10" ht="15">
      <c r="A204" s="92"/>
      <c r="B204" s="93">
        <v>75416</v>
      </c>
      <c r="C204" s="92" t="s">
        <v>35</v>
      </c>
      <c r="D204" s="94" t="s">
        <v>171</v>
      </c>
      <c r="E204" s="99">
        <f>E205</f>
        <v>156000</v>
      </c>
      <c r="F204" s="99">
        <f>F205</f>
        <v>72010.27</v>
      </c>
      <c r="G204" s="96">
        <f>F204/E204*100</f>
        <v>46.160429487179485</v>
      </c>
      <c r="H204" s="99">
        <f>H205+H206+H207+H208+H209+H210+H211+H212+H213+H214+H215+H216+H217+H218+H219</f>
        <v>161346.87999999998</v>
      </c>
      <c r="I204" s="99">
        <f>SUM(I206:I219)</f>
        <v>141252.18999999997</v>
      </c>
      <c r="J204" s="99">
        <f>I204/H204*100</f>
        <v>87.5456593892612</v>
      </c>
    </row>
    <row r="205" spans="1:10" ht="30">
      <c r="A205" s="38"/>
      <c r="B205" s="37"/>
      <c r="C205" s="108" t="s">
        <v>172</v>
      </c>
      <c r="D205" s="85" t="s">
        <v>173</v>
      </c>
      <c r="E205" s="67">
        <v>156000</v>
      </c>
      <c r="F205" s="67">
        <v>72010.27</v>
      </c>
      <c r="G205" s="59">
        <f>F205/E205*100</f>
        <v>46.160429487179485</v>
      </c>
      <c r="H205" s="143"/>
      <c r="I205" s="143"/>
      <c r="J205" s="143"/>
    </row>
    <row r="206" spans="1:10" ht="19.5" customHeight="1">
      <c r="A206" s="38"/>
      <c r="B206" s="37"/>
      <c r="C206" s="38">
        <v>4010</v>
      </c>
      <c r="D206" s="85" t="s">
        <v>174</v>
      </c>
      <c r="E206" s="143"/>
      <c r="F206" s="145"/>
      <c r="G206" s="134"/>
      <c r="H206" s="67">
        <v>65303</v>
      </c>
      <c r="I206" s="67">
        <v>56758.81</v>
      </c>
      <c r="J206" s="67">
        <f>I206/H206*100</f>
        <v>86.91608348774176</v>
      </c>
    </row>
    <row r="207" spans="1:10" ht="19.5" customHeight="1">
      <c r="A207" s="38"/>
      <c r="B207" s="37"/>
      <c r="C207" s="38">
        <v>4040</v>
      </c>
      <c r="D207" s="85" t="s">
        <v>175</v>
      </c>
      <c r="E207" s="143"/>
      <c r="F207" s="145"/>
      <c r="G207" s="134"/>
      <c r="H207" s="67">
        <v>4577.98</v>
      </c>
      <c r="I207" s="67">
        <v>4577.98</v>
      </c>
      <c r="J207" s="67">
        <v>100</v>
      </c>
    </row>
    <row r="208" spans="1:10" ht="15">
      <c r="A208" s="38"/>
      <c r="B208" s="37"/>
      <c r="C208" s="38">
        <v>4110</v>
      </c>
      <c r="D208" s="85" t="s">
        <v>127</v>
      </c>
      <c r="E208" s="143"/>
      <c r="F208" s="145"/>
      <c r="G208" s="134"/>
      <c r="H208" s="67">
        <v>11804</v>
      </c>
      <c r="I208" s="67">
        <v>10430.01</v>
      </c>
      <c r="J208" s="67">
        <f aca="true" t="shared" si="5" ref="J208:J217">I208/H208*100</f>
        <v>88.35996272450018</v>
      </c>
    </row>
    <row r="209" spans="1:10" ht="15">
      <c r="A209" s="38"/>
      <c r="B209" s="37"/>
      <c r="C209" s="38">
        <v>4120</v>
      </c>
      <c r="D209" s="85" t="s">
        <v>128</v>
      </c>
      <c r="E209" s="143"/>
      <c r="F209" s="145"/>
      <c r="G209" s="134"/>
      <c r="H209" s="67">
        <v>1692</v>
      </c>
      <c r="I209" s="67">
        <v>1494.42</v>
      </c>
      <c r="J209" s="67">
        <f t="shared" si="5"/>
        <v>88.322695035461</v>
      </c>
    </row>
    <row r="210" spans="1:10" ht="15">
      <c r="A210" s="38"/>
      <c r="B210" s="37"/>
      <c r="C210" s="38">
        <v>4210</v>
      </c>
      <c r="D210" s="85" t="s">
        <v>129</v>
      </c>
      <c r="E210" s="143"/>
      <c r="F210" s="145"/>
      <c r="G210" s="134"/>
      <c r="H210" s="67">
        <v>9650</v>
      </c>
      <c r="I210" s="67">
        <v>8678.1</v>
      </c>
      <c r="J210" s="67">
        <f t="shared" si="5"/>
        <v>89.92849740932643</v>
      </c>
    </row>
    <row r="211" spans="1:10" ht="15">
      <c r="A211" s="38"/>
      <c r="B211" s="37"/>
      <c r="C211" s="38">
        <v>4280</v>
      </c>
      <c r="D211" s="85" t="s">
        <v>131</v>
      </c>
      <c r="E211" s="143"/>
      <c r="F211" s="145"/>
      <c r="G211" s="134"/>
      <c r="H211" s="67">
        <v>50</v>
      </c>
      <c r="I211" s="67">
        <v>0</v>
      </c>
      <c r="J211" s="67">
        <v>0</v>
      </c>
    </row>
    <row r="212" spans="1:10" ht="15">
      <c r="A212" s="38"/>
      <c r="B212" s="37"/>
      <c r="C212" s="38">
        <v>4300</v>
      </c>
      <c r="D212" s="85" t="s">
        <v>139</v>
      </c>
      <c r="E212" s="143"/>
      <c r="F212" s="145"/>
      <c r="G212" s="134"/>
      <c r="H212" s="67">
        <v>65662</v>
      </c>
      <c r="I212" s="67">
        <v>57051.03</v>
      </c>
      <c r="J212" s="67">
        <f t="shared" si="5"/>
        <v>86.8859157503579</v>
      </c>
    </row>
    <row r="213" spans="1:10" ht="30">
      <c r="A213" s="38"/>
      <c r="B213" s="37"/>
      <c r="C213" s="38">
        <v>4370</v>
      </c>
      <c r="D213" s="85" t="s">
        <v>176</v>
      </c>
      <c r="E213" s="143"/>
      <c r="F213" s="145"/>
      <c r="G213" s="147"/>
      <c r="H213" s="67">
        <v>0</v>
      </c>
      <c r="I213" s="67">
        <v>0</v>
      </c>
      <c r="J213" s="67">
        <v>0</v>
      </c>
    </row>
    <row r="214" spans="1:10" ht="15">
      <c r="A214" s="38"/>
      <c r="B214" s="37"/>
      <c r="C214" s="38">
        <v>4410</v>
      </c>
      <c r="D214" s="85" t="s">
        <v>149</v>
      </c>
      <c r="E214" s="143"/>
      <c r="F214" s="145"/>
      <c r="G214" s="134"/>
      <c r="H214" s="67">
        <v>650</v>
      </c>
      <c r="I214" s="67">
        <v>649.94</v>
      </c>
      <c r="J214" s="67">
        <f t="shared" si="5"/>
        <v>99.99076923076925</v>
      </c>
    </row>
    <row r="215" spans="1:10" ht="15">
      <c r="A215" s="38"/>
      <c r="B215" s="37"/>
      <c r="C215" s="38">
        <v>4430</v>
      </c>
      <c r="D215" s="85" t="s">
        <v>177</v>
      </c>
      <c r="E215" s="143"/>
      <c r="F215" s="145"/>
      <c r="G215" s="147"/>
      <c r="H215" s="67">
        <v>628</v>
      </c>
      <c r="I215" s="67">
        <v>332</v>
      </c>
      <c r="J215" s="67">
        <f t="shared" si="5"/>
        <v>52.86624203821656</v>
      </c>
    </row>
    <row r="216" spans="1:10" ht="15">
      <c r="A216" s="38"/>
      <c r="B216" s="37"/>
      <c r="C216" s="38">
        <v>4440</v>
      </c>
      <c r="D216" s="85" t="s">
        <v>178</v>
      </c>
      <c r="E216" s="143"/>
      <c r="F216" s="145"/>
      <c r="G216" s="134"/>
      <c r="H216" s="67">
        <v>1279.9</v>
      </c>
      <c r="I216" s="67">
        <v>1279.9</v>
      </c>
      <c r="J216" s="67">
        <f t="shared" si="5"/>
        <v>100</v>
      </c>
    </row>
    <row r="217" spans="1:10" ht="30">
      <c r="A217" s="38"/>
      <c r="B217" s="37"/>
      <c r="C217" s="38">
        <v>4700</v>
      </c>
      <c r="D217" s="85" t="s">
        <v>151</v>
      </c>
      <c r="E217" s="143"/>
      <c r="F217" s="145"/>
      <c r="G217" s="134"/>
      <c r="H217" s="67">
        <v>50</v>
      </c>
      <c r="I217" s="67">
        <v>0</v>
      </c>
      <c r="J217" s="67">
        <f t="shared" si="5"/>
        <v>0</v>
      </c>
    </row>
    <row r="218" spans="1:10" ht="30">
      <c r="A218" s="38"/>
      <c r="B218" s="37"/>
      <c r="C218" s="38">
        <v>4740</v>
      </c>
      <c r="D218" s="85" t="s">
        <v>152</v>
      </c>
      <c r="E218" s="143"/>
      <c r="F218" s="145"/>
      <c r="G218" s="147"/>
      <c r="H218" s="67">
        <v>0</v>
      </c>
      <c r="I218" s="67">
        <v>0</v>
      </c>
      <c r="J218" s="67">
        <v>0</v>
      </c>
    </row>
    <row r="219" spans="1:10" ht="30">
      <c r="A219" s="38"/>
      <c r="B219" s="37"/>
      <c r="C219" s="38">
        <v>4750</v>
      </c>
      <c r="D219" s="85" t="s">
        <v>153</v>
      </c>
      <c r="E219" s="143"/>
      <c r="F219" s="145"/>
      <c r="G219" s="134"/>
      <c r="H219" s="67">
        <v>0</v>
      </c>
      <c r="I219" s="67">
        <v>0</v>
      </c>
      <c r="J219" s="67">
        <v>0</v>
      </c>
    </row>
    <row r="220" spans="1:10" ht="15">
      <c r="A220" s="92"/>
      <c r="B220" s="93">
        <v>75421</v>
      </c>
      <c r="C220" s="92" t="s">
        <v>35</v>
      </c>
      <c r="D220" s="94" t="s">
        <v>179</v>
      </c>
      <c r="E220" s="138"/>
      <c r="F220" s="141"/>
      <c r="G220" s="165"/>
      <c r="H220" s="99">
        <f>H223+H221+H222</f>
        <v>2000</v>
      </c>
      <c r="I220" s="99">
        <f>I221+I222+I223</f>
        <v>0</v>
      </c>
      <c r="J220" s="99">
        <f>I220/H220*100</f>
        <v>0</v>
      </c>
    </row>
    <row r="221" spans="1:10" ht="21" customHeight="1">
      <c r="A221" s="38"/>
      <c r="B221" s="37"/>
      <c r="C221" s="38">
        <v>4210</v>
      </c>
      <c r="D221" s="85" t="s">
        <v>10</v>
      </c>
      <c r="E221" s="143"/>
      <c r="F221" s="145"/>
      <c r="G221" s="156"/>
      <c r="H221" s="67">
        <v>1500</v>
      </c>
      <c r="I221" s="67">
        <v>0</v>
      </c>
      <c r="J221" s="67">
        <v>0</v>
      </c>
    </row>
    <row r="222" spans="1:10" ht="21" customHeight="1">
      <c r="A222" s="38"/>
      <c r="B222" s="37"/>
      <c r="C222" s="38">
        <v>4300</v>
      </c>
      <c r="D222" s="85" t="s">
        <v>139</v>
      </c>
      <c r="E222" s="143"/>
      <c r="F222" s="145"/>
      <c r="G222" s="156"/>
      <c r="H222" s="67">
        <v>500</v>
      </c>
      <c r="I222" s="67">
        <v>0</v>
      </c>
      <c r="J222" s="67">
        <v>0</v>
      </c>
    </row>
    <row r="223" spans="1:10" ht="30">
      <c r="A223" s="38"/>
      <c r="B223" s="37"/>
      <c r="C223" s="38">
        <v>4700</v>
      </c>
      <c r="D223" s="85" t="s">
        <v>151</v>
      </c>
      <c r="E223" s="143"/>
      <c r="F223" s="145"/>
      <c r="G223" s="147"/>
      <c r="H223" s="67">
        <v>0</v>
      </c>
      <c r="I223" s="67">
        <v>0</v>
      </c>
      <c r="J223" s="67">
        <v>0</v>
      </c>
    </row>
    <row r="224" spans="1:10" ht="42.75">
      <c r="A224" s="39">
        <v>756</v>
      </c>
      <c r="B224" s="68"/>
      <c r="C224" s="39" t="s">
        <v>35</v>
      </c>
      <c r="D224" s="105" t="s">
        <v>180</v>
      </c>
      <c r="E224" s="70">
        <f>E225+E228+E236+E246+E253</f>
        <v>4647509.25</v>
      </c>
      <c r="F224" s="70">
        <f>F225+F228+F236+F249+F253</f>
        <v>4559653.34</v>
      </c>
      <c r="G224" s="44">
        <f aca="true" t="shared" si="6" ref="G224:G269">F224/E224*100</f>
        <v>98.10961301475623</v>
      </c>
      <c r="H224" s="70">
        <f>H256</f>
        <v>0</v>
      </c>
      <c r="I224" s="70">
        <f>I256</f>
        <v>0</v>
      </c>
      <c r="J224" s="70">
        <v>0</v>
      </c>
    </row>
    <row r="225" spans="1:10" ht="22.5" customHeight="1">
      <c r="A225" s="92"/>
      <c r="B225" s="93">
        <v>75601</v>
      </c>
      <c r="C225" s="92" t="s">
        <v>35</v>
      </c>
      <c r="D225" s="94" t="s">
        <v>52</v>
      </c>
      <c r="E225" s="99">
        <f>E226+E227</f>
        <v>0</v>
      </c>
      <c r="F225" s="99">
        <v>2280.6</v>
      </c>
      <c r="G225" s="96">
        <v>0</v>
      </c>
      <c r="H225" s="141"/>
      <c r="I225" s="141"/>
      <c r="J225" s="141"/>
    </row>
    <row r="226" spans="1:10" ht="27.75" customHeight="1">
      <c r="A226" s="92"/>
      <c r="B226" s="108"/>
      <c r="C226" s="108" t="s">
        <v>181</v>
      </c>
      <c r="D226" s="85" t="s">
        <v>182</v>
      </c>
      <c r="E226" s="67">
        <v>0</v>
      </c>
      <c r="F226" s="67">
        <v>2277.64</v>
      </c>
      <c r="G226" s="59">
        <v>0</v>
      </c>
      <c r="H226" s="141"/>
      <c r="I226" s="141"/>
      <c r="J226" s="141"/>
    </row>
    <row r="227" spans="1:10" ht="15">
      <c r="A227" s="38"/>
      <c r="B227" s="37"/>
      <c r="C227" s="108" t="s">
        <v>190</v>
      </c>
      <c r="D227" s="220" t="s">
        <v>344</v>
      </c>
      <c r="E227" s="226">
        <v>0</v>
      </c>
      <c r="F227" s="211">
        <v>2.96</v>
      </c>
      <c r="G227" s="226">
        <v>0</v>
      </c>
      <c r="H227" s="145"/>
      <c r="I227" s="145"/>
      <c r="J227" s="136"/>
    </row>
    <row r="228" spans="1:10" ht="30">
      <c r="A228" s="92"/>
      <c r="B228" s="92">
        <v>75615</v>
      </c>
      <c r="C228" s="92" t="s">
        <v>35</v>
      </c>
      <c r="D228" s="94" t="s">
        <v>183</v>
      </c>
      <c r="E228" s="99">
        <f>E229+E230+E231+E232+E233+E234+E235</f>
        <v>1108766.25</v>
      </c>
      <c r="F228" s="99">
        <f>F229+F230+F231+F232+F233+F234+F235</f>
        <v>1100400.85</v>
      </c>
      <c r="G228" s="100">
        <f t="shared" si="6"/>
        <v>99.24552176800115</v>
      </c>
      <c r="H228" s="141"/>
      <c r="I228" s="141"/>
      <c r="J228" s="141"/>
    </row>
    <row r="229" spans="1:10" ht="15">
      <c r="A229" s="38"/>
      <c r="B229" s="37"/>
      <c r="C229" s="108" t="s">
        <v>184</v>
      </c>
      <c r="D229" s="85" t="s">
        <v>29</v>
      </c>
      <c r="E229" s="67">
        <v>727473.9</v>
      </c>
      <c r="F229" s="67">
        <v>747466.3</v>
      </c>
      <c r="G229" s="59">
        <f t="shared" si="6"/>
        <v>102.74819481496176</v>
      </c>
      <c r="H229" s="145"/>
      <c r="I229" s="145"/>
      <c r="J229" s="136"/>
    </row>
    <row r="230" spans="1:10" ht="15">
      <c r="A230" s="38"/>
      <c r="B230" s="38"/>
      <c r="C230" s="108" t="s">
        <v>185</v>
      </c>
      <c r="D230" s="85" t="s">
        <v>30</v>
      </c>
      <c r="E230" s="67">
        <v>239847.55</v>
      </c>
      <c r="F230" s="67">
        <v>214851.34</v>
      </c>
      <c r="G230" s="65">
        <f t="shared" si="6"/>
        <v>89.57829254457675</v>
      </c>
      <c r="H230" s="145"/>
      <c r="I230" s="145"/>
      <c r="J230" s="136"/>
    </row>
    <row r="231" spans="1:10" s="5" customFormat="1" ht="15">
      <c r="A231" s="38"/>
      <c r="B231" s="38"/>
      <c r="C231" s="108" t="s">
        <v>186</v>
      </c>
      <c r="D231" s="85" t="s">
        <v>31</v>
      </c>
      <c r="E231" s="67">
        <v>42685</v>
      </c>
      <c r="F231" s="67">
        <v>38342.8</v>
      </c>
      <c r="G231" s="65">
        <f t="shared" si="6"/>
        <v>89.82733981492328</v>
      </c>
      <c r="H231" s="145"/>
      <c r="I231" s="145"/>
      <c r="J231" s="136"/>
    </row>
    <row r="232" spans="1:10" ht="15">
      <c r="A232" s="38"/>
      <c r="B232" s="37"/>
      <c r="C232" s="108" t="s">
        <v>187</v>
      </c>
      <c r="D232" s="85" t="s">
        <v>32</v>
      </c>
      <c r="E232" s="67">
        <v>3900</v>
      </c>
      <c r="F232" s="67">
        <v>4846</v>
      </c>
      <c r="G232" s="59">
        <f t="shared" si="6"/>
        <v>124.25641025641025</v>
      </c>
      <c r="H232" s="145"/>
      <c r="I232" s="145"/>
      <c r="J232" s="136"/>
    </row>
    <row r="233" spans="1:10" ht="15">
      <c r="A233" s="38"/>
      <c r="B233" s="37"/>
      <c r="C233" s="108" t="s">
        <v>188</v>
      </c>
      <c r="D233" s="85" t="s">
        <v>53</v>
      </c>
      <c r="E233" s="67">
        <v>0</v>
      </c>
      <c r="F233" s="67">
        <v>25</v>
      </c>
      <c r="G233" s="59">
        <v>0</v>
      </c>
      <c r="H233" s="145"/>
      <c r="I233" s="145"/>
      <c r="J233" s="136"/>
    </row>
    <row r="234" spans="1:10" ht="15">
      <c r="A234" s="38"/>
      <c r="B234" s="37"/>
      <c r="C234" s="108" t="s">
        <v>189</v>
      </c>
      <c r="D234" s="85" t="s">
        <v>18</v>
      </c>
      <c r="E234" s="67">
        <v>1122.8</v>
      </c>
      <c r="F234" s="67">
        <v>1122.8</v>
      </c>
      <c r="G234" s="59">
        <v>100</v>
      </c>
      <c r="H234" s="145"/>
      <c r="I234" s="145"/>
      <c r="J234" s="136"/>
    </row>
    <row r="235" spans="1:10" ht="15">
      <c r="A235" s="38"/>
      <c r="B235" s="37"/>
      <c r="C235" s="108" t="s">
        <v>190</v>
      </c>
      <c r="D235" s="85" t="s">
        <v>80</v>
      </c>
      <c r="E235" s="67">
        <v>93737</v>
      </c>
      <c r="F235" s="67">
        <v>93746.61</v>
      </c>
      <c r="G235" s="59">
        <f t="shared" si="6"/>
        <v>100.01025208828958</v>
      </c>
      <c r="H235" s="145"/>
      <c r="I235" s="145"/>
      <c r="J235" s="136"/>
    </row>
    <row r="236" spans="1:10" ht="45">
      <c r="A236" s="92"/>
      <c r="B236" s="93">
        <v>75616</v>
      </c>
      <c r="C236" s="92" t="s">
        <v>35</v>
      </c>
      <c r="D236" s="94" t="s">
        <v>191</v>
      </c>
      <c r="E236" s="99">
        <f>SUM(E237:E245)</f>
        <v>1475662</v>
      </c>
      <c r="F236" s="99">
        <f>SUM(F237:F245)</f>
        <v>1371509.72</v>
      </c>
      <c r="G236" s="96">
        <f t="shared" si="6"/>
        <v>92.94199620238238</v>
      </c>
      <c r="H236" s="141"/>
      <c r="I236" s="141"/>
      <c r="J236" s="141"/>
    </row>
    <row r="237" spans="1:10" ht="15">
      <c r="A237" s="38"/>
      <c r="B237" s="37"/>
      <c r="C237" s="108" t="s">
        <v>184</v>
      </c>
      <c r="D237" s="85" t="s">
        <v>29</v>
      </c>
      <c r="E237" s="67">
        <v>448268</v>
      </c>
      <c r="F237" s="67">
        <v>451670.69</v>
      </c>
      <c r="G237" s="59">
        <f t="shared" si="6"/>
        <v>100.75907492839104</v>
      </c>
      <c r="H237" s="145"/>
      <c r="I237" s="145"/>
      <c r="J237" s="136"/>
    </row>
    <row r="238" spans="1:10" ht="15">
      <c r="A238" s="38"/>
      <c r="B238" s="38"/>
      <c r="C238" s="108" t="s">
        <v>185</v>
      </c>
      <c r="D238" s="85" t="s">
        <v>30</v>
      </c>
      <c r="E238" s="67">
        <v>841214</v>
      </c>
      <c r="F238" s="67">
        <v>719267.25</v>
      </c>
      <c r="G238" s="65">
        <f t="shared" si="6"/>
        <v>85.50348068386879</v>
      </c>
      <c r="H238" s="145"/>
      <c r="I238" s="145"/>
      <c r="J238" s="136"/>
    </row>
    <row r="239" spans="1:10" ht="15">
      <c r="A239" s="38"/>
      <c r="B239" s="37"/>
      <c r="C239" s="108" t="s">
        <v>186</v>
      </c>
      <c r="D239" s="85" t="s">
        <v>31</v>
      </c>
      <c r="E239" s="67">
        <v>3875</v>
      </c>
      <c r="F239" s="67">
        <v>3835.1</v>
      </c>
      <c r="G239" s="59">
        <f t="shared" si="6"/>
        <v>98.97032258064516</v>
      </c>
      <c r="H239" s="145"/>
      <c r="I239" s="145"/>
      <c r="J239" s="136"/>
    </row>
    <row r="240" spans="1:10" ht="15">
      <c r="A240" s="38"/>
      <c r="B240" s="37"/>
      <c r="C240" s="108" t="s">
        <v>187</v>
      </c>
      <c r="D240" s="85" t="s">
        <v>32</v>
      </c>
      <c r="E240" s="67">
        <v>83000</v>
      </c>
      <c r="F240" s="67">
        <v>90618.7</v>
      </c>
      <c r="G240" s="59">
        <f t="shared" si="6"/>
        <v>109.17915662650601</v>
      </c>
      <c r="H240" s="145"/>
      <c r="I240" s="145"/>
      <c r="J240" s="136"/>
    </row>
    <row r="241" spans="1:10" ht="15">
      <c r="A241" s="38"/>
      <c r="B241" s="37"/>
      <c r="C241" s="108" t="s">
        <v>192</v>
      </c>
      <c r="D241" s="85" t="s">
        <v>33</v>
      </c>
      <c r="E241" s="67">
        <v>2519</v>
      </c>
      <c r="F241" s="67">
        <v>2519</v>
      </c>
      <c r="G241" s="59">
        <v>100</v>
      </c>
      <c r="H241" s="145"/>
      <c r="I241" s="145"/>
      <c r="J241" s="136"/>
    </row>
    <row r="242" spans="1:10" ht="20.25" customHeight="1">
      <c r="A242" s="38"/>
      <c r="B242" s="38"/>
      <c r="C242" s="108" t="s">
        <v>193</v>
      </c>
      <c r="D242" s="85" t="s">
        <v>261</v>
      </c>
      <c r="E242" s="67">
        <v>1142</v>
      </c>
      <c r="F242" s="67">
        <v>1302</v>
      </c>
      <c r="G242" s="59">
        <f t="shared" si="6"/>
        <v>114.01050788091067</v>
      </c>
      <c r="H242" s="145"/>
      <c r="I242" s="145"/>
      <c r="J242" s="136"/>
    </row>
    <row r="243" spans="1:10" ht="15">
      <c r="A243" s="38"/>
      <c r="B243" s="37"/>
      <c r="C243" s="108" t="s">
        <v>188</v>
      </c>
      <c r="D243" s="85" t="s">
        <v>53</v>
      </c>
      <c r="E243" s="67">
        <v>71644</v>
      </c>
      <c r="F243" s="67">
        <v>82165.5</v>
      </c>
      <c r="G243" s="59">
        <v>114.69</v>
      </c>
      <c r="H243" s="145"/>
      <c r="I243" s="145"/>
      <c r="J243" s="136"/>
    </row>
    <row r="244" spans="1:10" ht="15">
      <c r="A244" s="38"/>
      <c r="B244" s="37"/>
      <c r="C244" s="108" t="s">
        <v>189</v>
      </c>
      <c r="D244" s="85" t="s">
        <v>18</v>
      </c>
      <c r="E244" s="67">
        <v>6000</v>
      </c>
      <c r="F244" s="67">
        <v>6659.27</v>
      </c>
      <c r="G244" s="65">
        <f>F244/E244*100</f>
        <v>110.98783333333333</v>
      </c>
      <c r="H244" s="145"/>
      <c r="I244" s="145"/>
      <c r="J244" s="136"/>
    </row>
    <row r="245" spans="1:10" ht="24.75" customHeight="1">
      <c r="A245" s="38"/>
      <c r="B245" s="37"/>
      <c r="C245" s="108" t="s">
        <v>190</v>
      </c>
      <c r="D245" s="85" t="s">
        <v>80</v>
      </c>
      <c r="E245" s="67">
        <v>18000</v>
      </c>
      <c r="F245" s="67">
        <v>13472.21</v>
      </c>
      <c r="G245" s="59">
        <f t="shared" si="6"/>
        <v>74.84561111111111</v>
      </c>
      <c r="H245" s="145"/>
      <c r="I245" s="145"/>
      <c r="J245" s="136"/>
    </row>
    <row r="246" spans="1:10" ht="31.5" customHeight="1">
      <c r="A246" s="39"/>
      <c r="B246" s="93">
        <v>75618</v>
      </c>
      <c r="C246" s="109" t="s">
        <v>35</v>
      </c>
      <c r="D246" s="94" t="s">
        <v>281</v>
      </c>
      <c r="E246" s="99">
        <f>E250+E251+E252</f>
        <v>56664</v>
      </c>
      <c r="F246" s="99">
        <f>F250+F251+F252</f>
        <v>55608.38</v>
      </c>
      <c r="G246" s="100">
        <f t="shared" si="6"/>
        <v>98.1370535084004</v>
      </c>
      <c r="H246" s="141"/>
      <c r="I246" s="141"/>
      <c r="J246" s="141"/>
    </row>
    <row r="247" spans="1:10" ht="28.5" customHeight="1" hidden="1">
      <c r="A247" s="38"/>
      <c r="B247" s="37"/>
      <c r="C247" s="108" t="s">
        <v>189</v>
      </c>
      <c r="D247" s="85" t="s">
        <v>18</v>
      </c>
      <c r="E247" s="143">
        <v>16000</v>
      </c>
      <c r="F247" s="143">
        <v>4698.62</v>
      </c>
      <c r="G247" s="144">
        <f>F247/E247*100</f>
        <v>29.366375</v>
      </c>
      <c r="H247" s="145"/>
      <c r="I247" s="145"/>
      <c r="J247" s="136"/>
    </row>
    <row r="248" spans="1:10" ht="15" hidden="1">
      <c r="A248" s="38"/>
      <c r="B248" s="37"/>
      <c r="C248" s="108" t="s">
        <v>190</v>
      </c>
      <c r="D248" s="85" t="s">
        <v>68</v>
      </c>
      <c r="E248" s="143">
        <v>50000</v>
      </c>
      <c r="F248" s="143">
        <v>9022.82</v>
      </c>
      <c r="G248" s="156">
        <f>F248/E248*100</f>
        <v>18.04564</v>
      </c>
      <c r="H248" s="145"/>
      <c r="I248" s="145"/>
      <c r="J248" s="136"/>
    </row>
    <row r="249" spans="1:10" ht="7.5" customHeight="1" hidden="1">
      <c r="A249" s="92"/>
      <c r="B249" s="93">
        <v>75618</v>
      </c>
      <c r="C249" s="92" t="s">
        <v>35</v>
      </c>
      <c r="D249" s="94" t="s">
        <v>194</v>
      </c>
      <c r="E249" s="138">
        <f>E250+E251+E252</f>
        <v>56664</v>
      </c>
      <c r="F249" s="138">
        <f>F250+F251+F252</f>
        <v>55608.38</v>
      </c>
      <c r="G249" s="139">
        <f>F249/E249*100</f>
        <v>98.1370535084004</v>
      </c>
      <c r="H249" s="141"/>
      <c r="I249" s="141"/>
      <c r="J249" s="141"/>
    </row>
    <row r="250" spans="1:10" ht="15">
      <c r="A250" s="38"/>
      <c r="B250" s="37"/>
      <c r="C250" s="108" t="s">
        <v>195</v>
      </c>
      <c r="D250" s="85" t="s">
        <v>34</v>
      </c>
      <c r="E250" s="67">
        <v>9464</v>
      </c>
      <c r="F250" s="67">
        <v>10099</v>
      </c>
      <c r="G250" s="65">
        <f t="shared" si="6"/>
        <v>106.70963651732883</v>
      </c>
      <c r="H250" s="145"/>
      <c r="I250" s="145"/>
      <c r="J250" s="136"/>
    </row>
    <row r="251" spans="1:10" ht="15">
      <c r="A251" s="38"/>
      <c r="B251" s="37"/>
      <c r="C251" s="108" t="s">
        <v>196</v>
      </c>
      <c r="D251" s="85" t="s">
        <v>197</v>
      </c>
      <c r="E251" s="67">
        <v>47000</v>
      </c>
      <c r="F251" s="67">
        <v>45509.38</v>
      </c>
      <c r="G251" s="59">
        <f t="shared" si="6"/>
        <v>96.82846808510638</v>
      </c>
      <c r="H251" s="145"/>
      <c r="I251" s="145"/>
      <c r="J251" s="136"/>
    </row>
    <row r="252" spans="1:10" ht="15">
      <c r="A252" s="38"/>
      <c r="B252" s="37"/>
      <c r="C252" s="108" t="s">
        <v>190</v>
      </c>
      <c r="D252" s="85" t="s">
        <v>80</v>
      </c>
      <c r="E252" s="67">
        <v>200</v>
      </c>
      <c r="F252" s="67">
        <v>0</v>
      </c>
      <c r="G252" s="59">
        <f>F252/E252*100</f>
        <v>0</v>
      </c>
      <c r="H252" s="145"/>
      <c r="I252" s="145"/>
      <c r="J252" s="136"/>
    </row>
    <row r="253" spans="1:10" ht="30">
      <c r="A253" s="92"/>
      <c r="B253" s="92">
        <v>75621</v>
      </c>
      <c r="C253" s="92" t="s">
        <v>35</v>
      </c>
      <c r="D253" s="94" t="s">
        <v>200</v>
      </c>
      <c r="E253" s="99">
        <f>E254+E255</f>
        <v>2006417</v>
      </c>
      <c r="F253" s="99">
        <f>F254+F255</f>
        <v>2029853.79</v>
      </c>
      <c r="G253" s="100">
        <f t="shared" si="6"/>
        <v>101.1680916778516</v>
      </c>
      <c r="H253" s="141"/>
      <c r="I253" s="141"/>
      <c r="J253" s="141"/>
    </row>
    <row r="254" spans="1:10" ht="15">
      <c r="A254" s="38"/>
      <c r="B254" s="38"/>
      <c r="C254" s="108" t="s">
        <v>198</v>
      </c>
      <c r="D254" s="85" t="s">
        <v>36</v>
      </c>
      <c r="E254" s="67">
        <v>2005117</v>
      </c>
      <c r="F254" s="67">
        <v>2027372</v>
      </c>
      <c r="G254" s="65">
        <f t="shared" si="6"/>
        <v>101.10991029451148</v>
      </c>
      <c r="H254" s="145"/>
      <c r="I254" s="145"/>
      <c r="J254" s="136"/>
    </row>
    <row r="255" spans="1:10" ht="15">
      <c r="A255" s="38"/>
      <c r="B255" s="38"/>
      <c r="C255" s="108" t="s">
        <v>199</v>
      </c>
      <c r="D255" s="85" t="s">
        <v>37</v>
      </c>
      <c r="E255" s="67">
        <v>1300</v>
      </c>
      <c r="F255" s="67">
        <v>2481.79</v>
      </c>
      <c r="G255" s="65">
        <f t="shared" si="6"/>
        <v>190.90692307692308</v>
      </c>
      <c r="H255" s="145"/>
      <c r="I255" s="145"/>
      <c r="J255" s="136"/>
    </row>
    <row r="256" spans="1:10" ht="30">
      <c r="A256" s="92"/>
      <c r="B256" s="93">
        <v>75647</v>
      </c>
      <c r="C256" s="92" t="s">
        <v>35</v>
      </c>
      <c r="D256" s="94" t="s">
        <v>201</v>
      </c>
      <c r="E256" s="138"/>
      <c r="F256" s="141"/>
      <c r="G256" s="139"/>
      <c r="H256" s="99">
        <f>H257+H258+H259</f>
        <v>0</v>
      </c>
      <c r="I256" s="99">
        <f>I257+I258+I259</f>
        <v>0</v>
      </c>
      <c r="J256" s="99">
        <v>0</v>
      </c>
    </row>
    <row r="257" spans="1:10" ht="15">
      <c r="A257" s="38"/>
      <c r="B257" s="37"/>
      <c r="C257" s="38">
        <v>4100</v>
      </c>
      <c r="D257" s="85" t="s">
        <v>7</v>
      </c>
      <c r="E257" s="143"/>
      <c r="F257" s="145"/>
      <c r="G257" s="134"/>
      <c r="H257" s="67">
        <v>0</v>
      </c>
      <c r="I257" s="67">
        <v>0</v>
      </c>
      <c r="J257" s="67">
        <v>0</v>
      </c>
    </row>
    <row r="258" spans="1:10" ht="15">
      <c r="A258" s="38"/>
      <c r="B258" s="37"/>
      <c r="C258" s="38">
        <v>4210</v>
      </c>
      <c r="D258" s="85" t="s">
        <v>10</v>
      </c>
      <c r="E258" s="143"/>
      <c r="F258" s="145"/>
      <c r="G258" s="134"/>
      <c r="H258" s="67">
        <v>0</v>
      </c>
      <c r="I258" s="67">
        <v>0</v>
      </c>
      <c r="J258" s="67">
        <v>0</v>
      </c>
    </row>
    <row r="259" spans="1:10" ht="15">
      <c r="A259" s="38"/>
      <c r="B259" s="37"/>
      <c r="C259" s="38">
        <v>4430</v>
      </c>
      <c r="D259" s="85" t="s">
        <v>177</v>
      </c>
      <c r="E259" s="143"/>
      <c r="F259" s="145"/>
      <c r="G259" s="134"/>
      <c r="H259" s="67">
        <v>0</v>
      </c>
      <c r="I259" s="67">
        <v>0</v>
      </c>
      <c r="J259" s="67">
        <v>0</v>
      </c>
    </row>
    <row r="260" spans="1:10" ht="14.25">
      <c r="A260" s="39">
        <v>757</v>
      </c>
      <c r="B260" s="68"/>
      <c r="C260" s="39" t="s">
        <v>35</v>
      </c>
      <c r="D260" s="105" t="s">
        <v>38</v>
      </c>
      <c r="E260" s="133"/>
      <c r="F260" s="136"/>
      <c r="G260" s="134"/>
      <c r="H260" s="70">
        <f>H261</f>
        <v>117000</v>
      </c>
      <c r="I260" s="70">
        <f>I261</f>
        <v>116716.27</v>
      </c>
      <c r="J260" s="70">
        <f>I260/H260*100</f>
        <v>99.75749572649573</v>
      </c>
    </row>
    <row r="261" spans="1:10" ht="15">
      <c r="A261" s="38"/>
      <c r="B261" s="93">
        <v>75702</v>
      </c>
      <c r="C261" s="92" t="s">
        <v>35</v>
      </c>
      <c r="D261" s="94" t="s">
        <v>202</v>
      </c>
      <c r="E261" s="138"/>
      <c r="F261" s="141"/>
      <c r="G261" s="165"/>
      <c r="H261" s="99">
        <f>H262</f>
        <v>117000</v>
      </c>
      <c r="I261" s="99">
        <f>I262</f>
        <v>116716.27</v>
      </c>
      <c r="J261" s="99">
        <f>I261/H261*100</f>
        <v>99.75749572649573</v>
      </c>
    </row>
    <row r="262" spans="1:10" ht="30">
      <c r="A262" s="38"/>
      <c r="B262" s="37"/>
      <c r="C262" s="38">
        <v>8070</v>
      </c>
      <c r="D262" s="85" t="s">
        <v>203</v>
      </c>
      <c r="E262" s="143"/>
      <c r="F262" s="145"/>
      <c r="G262" s="134"/>
      <c r="H262" s="67">
        <v>117000</v>
      </c>
      <c r="I262" s="67">
        <v>116716.27</v>
      </c>
      <c r="J262" s="67">
        <f>I262/H262*100</f>
        <v>99.75749572649573</v>
      </c>
    </row>
    <row r="263" spans="1:10" ht="26.25" customHeight="1">
      <c r="A263" s="39">
        <v>758</v>
      </c>
      <c r="B263" s="68"/>
      <c r="C263" s="39" t="s">
        <v>35</v>
      </c>
      <c r="D263" s="105" t="s">
        <v>39</v>
      </c>
      <c r="E263" s="70">
        <v>3641084.35</v>
      </c>
      <c r="F263" s="70">
        <v>3642319.65</v>
      </c>
      <c r="G263" s="44">
        <f t="shared" si="6"/>
        <v>100.03392670647686</v>
      </c>
      <c r="H263" s="70">
        <f>H270+H277</f>
        <v>76450</v>
      </c>
      <c r="I263" s="70">
        <f>I270+I277</f>
        <v>27028.86</v>
      </c>
      <c r="J263" s="70">
        <f>I263/H263*100</f>
        <v>35.354950948332245</v>
      </c>
    </row>
    <row r="264" spans="1:10" ht="24.75" customHeight="1">
      <c r="A264" s="92"/>
      <c r="B264" s="92">
        <v>75801</v>
      </c>
      <c r="C264" s="92" t="s">
        <v>35</v>
      </c>
      <c r="D264" s="94" t="s">
        <v>204</v>
      </c>
      <c r="E264" s="99">
        <f>E265</f>
        <v>2935648</v>
      </c>
      <c r="F264" s="99">
        <f>F265</f>
        <v>2935648</v>
      </c>
      <c r="G264" s="100">
        <f t="shared" si="6"/>
        <v>100</v>
      </c>
      <c r="H264" s="138"/>
      <c r="I264" s="138"/>
      <c r="J264" s="138"/>
    </row>
    <row r="265" spans="1:10" ht="26.25" customHeight="1">
      <c r="A265" s="38"/>
      <c r="B265" s="37"/>
      <c r="C265" s="38">
        <v>2920</v>
      </c>
      <c r="D265" s="85" t="s">
        <v>40</v>
      </c>
      <c r="E265" s="67">
        <v>2935648</v>
      </c>
      <c r="F265" s="67">
        <v>2935648</v>
      </c>
      <c r="G265" s="59">
        <f t="shared" si="6"/>
        <v>100</v>
      </c>
      <c r="H265" s="143"/>
      <c r="I265" s="143"/>
      <c r="J265" s="133"/>
    </row>
    <row r="266" spans="1:10" ht="26.25" customHeight="1">
      <c r="A266" s="38"/>
      <c r="B266" s="37">
        <v>75802</v>
      </c>
      <c r="C266" s="38" t="s">
        <v>35</v>
      </c>
      <c r="D266" s="85" t="s">
        <v>345</v>
      </c>
      <c r="E266" s="67"/>
      <c r="F266" s="67"/>
      <c r="G266" s="59"/>
      <c r="H266" s="143"/>
      <c r="I266" s="143"/>
      <c r="J266" s="133"/>
    </row>
    <row r="267" spans="1:10" ht="26.25" customHeight="1">
      <c r="A267" s="38"/>
      <c r="B267" s="37"/>
      <c r="C267" s="38">
        <v>2750</v>
      </c>
      <c r="D267" s="85" t="s">
        <v>346</v>
      </c>
      <c r="E267" s="67"/>
      <c r="F267" s="67"/>
      <c r="G267" s="59"/>
      <c r="H267" s="143"/>
      <c r="I267" s="143"/>
      <c r="J267" s="133"/>
    </row>
    <row r="268" spans="1:10" s="5" customFormat="1" ht="24.75" customHeight="1">
      <c r="A268" s="92"/>
      <c r="B268" s="93">
        <v>75807</v>
      </c>
      <c r="C268" s="92" t="s">
        <v>35</v>
      </c>
      <c r="D268" s="94" t="s">
        <v>77</v>
      </c>
      <c r="E268" s="99">
        <f>E269</f>
        <v>676217</v>
      </c>
      <c r="F268" s="99">
        <f>F269</f>
        <v>676217</v>
      </c>
      <c r="G268" s="96">
        <f t="shared" si="6"/>
        <v>100</v>
      </c>
      <c r="H268" s="138"/>
      <c r="I268" s="138"/>
      <c r="J268" s="138"/>
    </row>
    <row r="269" spans="1:10" ht="30.75" customHeight="1">
      <c r="A269" s="38"/>
      <c r="B269" s="37"/>
      <c r="C269" s="38">
        <v>2920</v>
      </c>
      <c r="D269" s="85" t="s">
        <v>40</v>
      </c>
      <c r="E269" s="67">
        <v>676217</v>
      </c>
      <c r="F269" s="67">
        <v>676217</v>
      </c>
      <c r="G269" s="59">
        <f t="shared" si="6"/>
        <v>100</v>
      </c>
      <c r="H269" s="143"/>
      <c r="I269" s="143"/>
      <c r="J269" s="133"/>
    </row>
    <row r="270" spans="1:10" ht="31.5" customHeight="1">
      <c r="A270" s="92"/>
      <c r="B270" s="93">
        <v>75809</v>
      </c>
      <c r="C270" s="92" t="s">
        <v>35</v>
      </c>
      <c r="D270" s="94" t="s">
        <v>205</v>
      </c>
      <c r="E270" s="138"/>
      <c r="F270" s="138"/>
      <c r="G270" s="165"/>
      <c r="H270" s="99">
        <v>34350</v>
      </c>
      <c r="I270" s="99">
        <v>27028.86</v>
      </c>
      <c r="J270" s="99">
        <v>78.69</v>
      </c>
    </row>
    <row r="271" spans="1:10" ht="15">
      <c r="A271" s="38"/>
      <c r="B271" s="37"/>
      <c r="C271" s="38">
        <v>2310</v>
      </c>
      <c r="D271" s="85" t="s">
        <v>342</v>
      </c>
      <c r="E271" s="143"/>
      <c r="F271" s="143"/>
      <c r="G271" s="156"/>
      <c r="H271" s="67">
        <v>0</v>
      </c>
      <c r="I271" s="67">
        <v>0</v>
      </c>
      <c r="J271" s="67">
        <v>0</v>
      </c>
    </row>
    <row r="272" spans="1:10" ht="30">
      <c r="A272" s="38"/>
      <c r="B272" s="37"/>
      <c r="C272" s="38">
        <v>2900</v>
      </c>
      <c r="D272" s="85" t="s">
        <v>351</v>
      </c>
      <c r="E272" s="143"/>
      <c r="F272" s="143"/>
      <c r="G272" s="156"/>
      <c r="H272" s="67">
        <v>34350</v>
      </c>
      <c r="I272" s="67">
        <v>27028.86</v>
      </c>
      <c r="J272" s="67">
        <v>78.69</v>
      </c>
    </row>
    <row r="273" spans="1:10" ht="25.5" customHeight="1">
      <c r="A273" s="92"/>
      <c r="B273" s="93">
        <v>75814</v>
      </c>
      <c r="C273" s="92" t="s">
        <v>35</v>
      </c>
      <c r="D273" s="94" t="s">
        <v>39</v>
      </c>
      <c r="E273" s="99">
        <v>22049.35</v>
      </c>
      <c r="F273" s="99">
        <v>23284.65</v>
      </c>
      <c r="G273" s="127">
        <v>105.6</v>
      </c>
      <c r="H273" s="138"/>
      <c r="I273" s="138"/>
      <c r="J273" s="138"/>
    </row>
    <row r="274" spans="1:10" ht="27.75" customHeight="1">
      <c r="A274" s="38"/>
      <c r="B274" s="37"/>
      <c r="C274" s="108" t="s">
        <v>254</v>
      </c>
      <c r="D274" s="85" t="s">
        <v>73</v>
      </c>
      <c r="E274" s="67">
        <v>16169</v>
      </c>
      <c r="F274" s="67">
        <v>17404.3</v>
      </c>
      <c r="G274" s="67">
        <v>105.6</v>
      </c>
      <c r="H274" s="143"/>
      <c r="I274" s="143"/>
      <c r="J274" s="133"/>
    </row>
    <row r="275" spans="1:10" ht="27.75" customHeight="1">
      <c r="A275" s="38"/>
      <c r="B275" s="37"/>
      <c r="C275" s="108" t="s">
        <v>273</v>
      </c>
      <c r="D275" s="85" t="s">
        <v>208</v>
      </c>
      <c r="E275" s="67">
        <v>5216.15</v>
      </c>
      <c r="F275" s="67">
        <v>5216.15</v>
      </c>
      <c r="G275" s="67">
        <v>100</v>
      </c>
      <c r="H275" s="143"/>
      <c r="I275" s="143"/>
      <c r="J275" s="133"/>
    </row>
    <row r="276" spans="1:10" ht="27.75" customHeight="1">
      <c r="A276" s="38"/>
      <c r="B276" s="37"/>
      <c r="C276" s="108" t="s">
        <v>424</v>
      </c>
      <c r="D276" s="85" t="s">
        <v>342</v>
      </c>
      <c r="E276" s="67">
        <v>664.2</v>
      </c>
      <c r="F276" s="67">
        <v>664.2</v>
      </c>
      <c r="G276" s="67">
        <v>100</v>
      </c>
      <c r="H276" s="143"/>
      <c r="I276" s="143"/>
      <c r="J276" s="133"/>
    </row>
    <row r="277" spans="1:10" ht="25.5" customHeight="1">
      <c r="A277" s="92"/>
      <c r="B277" s="92">
        <v>75818</v>
      </c>
      <c r="C277" s="92" t="s">
        <v>35</v>
      </c>
      <c r="D277" s="94" t="s">
        <v>96</v>
      </c>
      <c r="E277" s="138"/>
      <c r="F277" s="141"/>
      <c r="G277" s="139"/>
      <c r="H277" s="99">
        <v>42100</v>
      </c>
      <c r="I277" s="99">
        <v>0</v>
      </c>
      <c r="J277" s="99">
        <v>0</v>
      </c>
    </row>
    <row r="278" spans="1:10" ht="25.5" customHeight="1">
      <c r="A278" s="92"/>
      <c r="B278" s="92"/>
      <c r="C278" s="38">
        <v>4810</v>
      </c>
      <c r="D278" s="85" t="s">
        <v>298</v>
      </c>
      <c r="E278" s="143"/>
      <c r="F278" s="145"/>
      <c r="G278" s="156" t="s">
        <v>431</v>
      </c>
      <c r="H278" s="67">
        <v>12600</v>
      </c>
      <c r="I278" s="67">
        <v>0</v>
      </c>
      <c r="J278" s="67">
        <v>0</v>
      </c>
    </row>
    <row r="279" spans="1:10" ht="27" customHeight="1">
      <c r="A279" s="38"/>
      <c r="B279" s="38"/>
      <c r="C279" s="38">
        <v>4810</v>
      </c>
      <c r="D279" s="85" t="s">
        <v>206</v>
      </c>
      <c r="E279" s="143"/>
      <c r="F279" s="145"/>
      <c r="G279" s="156"/>
      <c r="H279" s="67">
        <v>29500</v>
      </c>
      <c r="I279" s="67">
        <v>0</v>
      </c>
      <c r="J279" s="67">
        <v>0</v>
      </c>
    </row>
    <row r="280" spans="1:10" ht="29.25" customHeight="1">
      <c r="A280" s="92"/>
      <c r="B280" s="92">
        <v>75831</v>
      </c>
      <c r="C280" s="92" t="s">
        <v>35</v>
      </c>
      <c r="D280" s="94" t="s">
        <v>282</v>
      </c>
      <c r="E280" s="99">
        <v>7170</v>
      </c>
      <c r="F280" s="99">
        <v>7170</v>
      </c>
      <c r="G280" s="96">
        <v>100</v>
      </c>
      <c r="H280" s="138"/>
      <c r="I280" s="138"/>
      <c r="J280" s="138"/>
    </row>
    <row r="281" spans="1:10" ht="24.75" customHeight="1">
      <c r="A281" s="38"/>
      <c r="B281" s="38"/>
      <c r="C281" s="38">
        <v>2920</v>
      </c>
      <c r="D281" s="85" t="s">
        <v>40</v>
      </c>
      <c r="E281" s="67">
        <v>7170</v>
      </c>
      <c r="F281" s="67">
        <v>7170</v>
      </c>
      <c r="G281" s="59">
        <v>100</v>
      </c>
      <c r="H281" s="143"/>
      <c r="I281" s="143"/>
      <c r="J281" s="143"/>
    </row>
    <row r="282" spans="1:10" ht="29.25" customHeight="1">
      <c r="A282" s="39">
        <v>801</v>
      </c>
      <c r="B282" s="39"/>
      <c r="C282" s="39" t="s">
        <v>35</v>
      </c>
      <c r="D282" s="105" t="s">
        <v>41</v>
      </c>
      <c r="E282" s="70">
        <v>240425.72</v>
      </c>
      <c r="F282" s="70">
        <v>223458.48</v>
      </c>
      <c r="G282" s="45">
        <f>F282/E282*100</f>
        <v>92.94283490135747</v>
      </c>
      <c r="H282" s="70">
        <f>H283+H312+H323+H350+H353+H377+H389+H394+H403</f>
        <v>4867783.459999999</v>
      </c>
      <c r="I282" s="70">
        <f>I283+I312+I323+I350+I353+I377+I389+I394+I403</f>
        <v>4626500.239999998</v>
      </c>
      <c r="J282" s="70">
        <f>I282/H282*100</f>
        <v>95.04326307892092</v>
      </c>
    </row>
    <row r="283" spans="1:10" ht="32.25" customHeight="1">
      <c r="A283" s="92"/>
      <c r="B283" s="92">
        <v>80101</v>
      </c>
      <c r="C283" s="92" t="s">
        <v>35</v>
      </c>
      <c r="D283" s="94" t="s">
        <v>207</v>
      </c>
      <c r="E283" s="99">
        <v>66643.72</v>
      </c>
      <c r="F283" s="99">
        <v>66643.72</v>
      </c>
      <c r="G283" s="100">
        <f>F283/E283*100</f>
        <v>100</v>
      </c>
      <c r="H283" s="99">
        <f>SUM(H289:H311)</f>
        <v>2079659.72</v>
      </c>
      <c r="I283" s="99">
        <f>SUM(I289:I311)</f>
        <v>2003923.3399999999</v>
      </c>
      <c r="J283" s="99">
        <f>I283/H283*100</f>
        <v>96.35823210539462</v>
      </c>
    </row>
    <row r="284" spans="1:10" ht="32.25" customHeight="1">
      <c r="A284" s="92"/>
      <c r="B284" s="93"/>
      <c r="C284" s="108" t="s">
        <v>189</v>
      </c>
      <c r="D284" s="85" t="s">
        <v>209</v>
      </c>
      <c r="E284" s="67">
        <v>44</v>
      </c>
      <c r="F284" s="67">
        <v>44</v>
      </c>
      <c r="G284" s="59">
        <v>100</v>
      </c>
      <c r="H284" s="143"/>
      <c r="I284" s="143"/>
      <c r="J284" s="143"/>
    </row>
    <row r="285" spans="1:10" ht="32.25" customHeight="1">
      <c r="A285" s="92"/>
      <c r="B285" s="93"/>
      <c r="C285" s="108" t="s">
        <v>283</v>
      </c>
      <c r="D285" s="85" t="s">
        <v>284</v>
      </c>
      <c r="E285" s="67">
        <v>0</v>
      </c>
      <c r="F285" s="67">
        <v>0</v>
      </c>
      <c r="G285" s="59">
        <v>0</v>
      </c>
      <c r="H285" s="143"/>
      <c r="I285" s="143"/>
      <c r="J285" s="143"/>
    </row>
    <row r="286" spans="1:10" ht="32.25" customHeight="1">
      <c r="A286" s="92"/>
      <c r="B286" s="93"/>
      <c r="C286" s="108" t="s">
        <v>430</v>
      </c>
      <c r="D286" s="85" t="s">
        <v>432</v>
      </c>
      <c r="E286" s="67">
        <v>2749.72</v>
      </c>
      <c r="F286" s="67">
        <v>2749.72</v>
      </c>
      <c r="G286" s="59">
        <v>100</v>
      </c>
      <c r="H286" s="143"/>
      <c r="I286" s="143"/>
      <c r="J286" s="143"/>
    </row>
    <row r="287" spans="1:10" ht="40.5" customHeight="1">
      <c r="A287" s="92"/>
      <c r="B287" s="93"/>
      <c r="C287" s="108" t="s">
        <v>424</v>
      </c>
      <c r="D287" s="85" t="s">
        <v>432</v>
      </c>
      <c r="E287" s="67">
        <v>63850</v>
      </c>
      <c r="F287" s="67">
        <v>63850</v>
      </c>
      <c r="G287" s="59">
        <v>100</v>
      </c>
      <c r="H287" s="143"/>
      <c r="I287" s="143"/>
      <c r="J287" s="143"/>
    </row>
    <row r="288" spans="1:10" ht="36.75" customHeight="1">
      <c r="A288" s="92"/>
      <c r="B288" s="93"/>
      <c r="C288" s="108" t="s">
        <v>336</v>
      </c>
      <c r="D288" s="85" t="s">
        <v>347</v>
      </c>
      <c r="E288" s="67"/>
      <c r="F288" s="67"/>
      <c r="G288" s="59"/>
      <c r="H288" s="143"/>
      <c r="I288" s="143"/>
      <c r="J288" s="143"/>
    </row>
    <row r="289" spans="1:10" ht="15">
      <c r="A289" s="38"/>
      <c r="B289" s="37"/>
      <c r="C289" s="38">
        <v>3020</v>
      </c>
      <c r="D289" s="85" t="s">
        <v>88</v>
      </c>
      <c r="E289" s="143"/>
      <c r="F289" s="145"/>
      <c r="G289" s="147"/>
      <c r="H289" s="67">
        <v>70359</v>
      </c>
      <c r="I289" s="67">
        <v>65137.51</v>
      </c>
      <c r="J289" s="67">
        <v>92.58</v>
      </c>
    </row>
    <row r="290" spans="1:10" ht="15">
      <c r="A290" s="38"/>
      <c r="B290" s="37"/>
      <c r="C290" s="38">
        <v>3260</v>
      </c>
      <c r="D290" s="85" t="s">
        <v>441</v>
      </c>
      <c r="E290" s="143"/>
      <c r="F290" s="145"/>
      <c r="G290" s="147"/>
      <c r="H290" s="67">
        <v>2722.5</v>
      </c>
      <c r="I290" s="67">
        <v>2722.5</v>
      </c>
      <c r="J290" s="67">
        <v>100</v>
      </c>
    </row>
    <row r="291" spans="1:10" ht="15">
      <c r="A291" s="38"/>
      <c r="B291" s="38"/>
      <c r="C291" s="38">
        <v>4010</v>
      </c>
      <c r="D291" s="85" t="s">
        <v>42</v>
      </c>
      <c r="E291" s="143"/>
      <c r="F291" s="145"/>
      <c r="G291" s="147"/>
      <c r="H291" s="67">
        <v>1291562</v>
      </c>
      <c r="I291" s="67">
        <v>1248296.86</v>
      </c>
      <c r="J291" s="67">
        <f aca="true" t="shared" si="7" ref="J291:J322">I291/H291*100</f>
        <v>96.65016932985023</v>
      </c>
    </row>
    <row r="292" spans="1:10" s="5" customFormat="1" ht="15">
      <c r="A292" s="38"/>
      <c r="B292" s="37"/>
      <c r="C292" s="38">
        <v>4040</v>
      </c>
      <c r="D292" s="85" t="s">
        <v>24</v>
      </c>
      <c r="E292" s="143"/>
      <c r="F292" s="145"/>
      <c r="G292" s="134"/>
      <c r="H292" s="67">
        <v>95488</v>
      </c>
      <c r="I292" s="67">
        <v>95487.45</v>
      </c>
      <c r="J292" s="67">
        <v>99.99</v>
      </c>
    </row>
    <row r="293" spans="1:10" ht="15">
      <c r="A293" s="38"/>
      <c r="B293" s="37"/>
      <c r="C293" s="38">
        <v>4110</v>
      </c>
      <c r="D293" s="85" t="s">
        <v>25</v>
      </c>
      <c r="E293" s="143"/>
      <c r="F293" s="145"/>
      <c r="G293" s="147"/>
      <c r="H293" s="67">
        <v>233943</v>
      </c>
      <c r="I293" s="67">
        <v>227842.42</v>
      </c>
      <c r="J293" s="67">
        <f t="shared" si="7"/>
        <v>97.39227931590175</v>
      </c>
    </row>
    <row r="294" spans="1:10" ht="15">
      <c r="A294" s="38"/>
      <c r="B294" s="37"/>
      <c r="C294" s="38">
        <v>4120</v>
      </c>
      <c r="D294" s="85" t="s">
        <v>71</v>
      </c>
      <c r="E294" s="143"/>
      <c r="F294" s="145"/>
      <c r="G294" s="134"/>
      <c r="H294" s="67">
        <v>31858</v>
      </c>
      <c r="I294" s="67">
        <v>22242.85</v>
      </c>
      <c r="J294" s="67">
        <f t="shared" si="7"/>
        <v>69.81872685039863</v>
      </c>
    </row>
    <row r="295" spans="1:10" ht="15">
      <c r="A295" s="38"/>
      <c r="B295" s="37"/>
      <c r="C295" s="38">
        <v>4170</v>
      </c>
      <c r="D295" s="85" t="s">
        <v>216</v>
      </c>
      <c r="E295" s="143"/>
      <c r="F295" s="145"/>
      <c r="G295" s="134"/>
      <c r="H295" s="67">
        <v>0</v>
      </c>
      <c r="I295" s="67">
        <v>0</v>
      </c>
      <c r="J295" s="67">
        <v>0</v>
      </c>
    </row>
    <row r="296" spans="1:10" ht="15">
      <c r="A296" s="38"/>
      <c r="B296" s="37"/>
      <c r="C296" s="38">
        <v>4210</v>
      </c>
      <c r="D296" s="85" t="s">
        <v>10</v>
      </c>
      <c r="E296" s="143"/>
      <c r="F296" s="145"/>
      <c r="G296" s="134"/>
      <c r="H296" s="67">
        <v>65027.22</v>
      </c>
      <c r="I296" s="67">
        <v>64828.41</v>
      </c>
      <c r="J296" s="67">
        <v>99.69</v>
      </c>
    </row>
    <row r="297" spans="1:10" ht="15">
      <c r="A297" s="38"/>
      <c r="B297" s="37"/>
      <c r="C297" s="38">
        <v>4240</v>
      </c>
      <c r="D297" s="85" t="s">
        <v>43</v>
      </c>
      <c r="E297" s="143"/>
      <c r="F297" s="145"/>
      <c r="G297" s="134"/>
      <c r="H297" s="67">
        <v>4000</v>
      </c>
      <c r="I297" s="67">
        <v>3759.95</v>
      </c>
      <c r="J297" s="67">
        <f t="shared" si="7"/>
        <v>93.99875</v>
      </c>
    </row>
    <row r="298" spans="1:10" ht="15">
      <c r="A298" s="38"/>
      <c r="B298" s="37"/>
      <c r="C298" s="38">
        <v>4260</v>
      </c>
      <c r="D298" s="85" t="s">
        <v>14</v>
      </c>
      <c r="E298" s="143"/>
      <c r="F298" s="145"/>
      <c r="G298" s="134"/>
      <c r="H298" s="67">
        <v>36187</v>
      </c>
      <c r="I298" s="67">
        <v>36186.53</v>
      </c>
      <c r="J298" s="67">
        <f t="shared" si="7"/>
        <v>99.99870119103545</v>
      </c>
    </row>
    <row r="299" spans="1:10" ht="15">
      <c r="A299" s="38"/>
      <c r="B299" s="37"/>
      <c r="C299" s="38">
        <v>4270</v>
      </c>
      <c r="D299" s="85" t="s">
        <v>54</v>
      </c>
      <c r="E299" s="143"/>
      <c r="F299" s="145"/>
      <c r="G299" s="134"/>
      <c r="H299" s="67">
        <v>10000</v>
      </c>
      <c r="I299" s="67">
        <v>10000</v>
      </c>
      <c r="J299" s="67">
        <f t="shared" si="7"/>
        <v>100</v>
      </c>
    </row>
    <row r="300" spans="1:10" ht="15">
      <c r="A300" s="38"/>
      <c r="B300" s="37"/>
      <c r="C300" s="38">
        <v>4280</v>
      </c>
      <c r="D300" s="85" t="s">
        <v>95</v>
      </c>
      <c r="E300" s="143"/>
      <c r="F300" s="145"/>
      <c r="G300" s="134"/>
      <c r="H300" s="67">
        <v>1000</v>
      </c>
      <c r="I300" s="67">
        <v>536.8</v>
      </c>
      <c r="J300" s="67">
        <f t="shared" si="7"/>
        <v>53.67999999999999</v>
      </c>
    </row>
    <row r="301" spans="1:10" ht="15">
      <c r="A301" s="38"/>
      <c r="B301" s="37"/>
      <c r="C301" s="38">
        <v>4300</v>
      </c>
      <c r="D301" s="85" t="s">
        <v>8</v>
      </c>
      <c r="E301" s="143"/>
      <c r="F301" s="145"/>
      <c r="G301" s="134"/>
      <c r="H301" s="67">
        <v>19487</v>
      </c>
      <c r="I301" s="67">
        <v>19224.92</v>
      </c>
      <c r="J301" s="67">
        <f t="shared" si="7"/>
        <v>98.65510340226817</v>
      </c>
    </row>
    <row r="302" spans="1:10" ht="15">
      <c r="A302" s="38"/>
      <c r="B302" s="37"/>
      <c r="C302" s="38">
        <v>4350</v>
      </c>
      <c r="D302" s="85" t="s">
        <v>83</v>
      </c>
      <c r="E302" s="143"/>
      <c r="F302" s="145"/>
      <c r="G302" s="134"/>
      <c r="H302" s="67">
        <v>400</v>
      </c>
      <c r="I302" s="67">
        <v>350.88</v>
      </c>
      <c r="J302" s="67">
        <f t="shared" si="7"/>
        <v>87.72</v>
      </c>
    </row>
    <row r="303" spans="1:10" ht="30">
      <c r="A303" s="52"/>
      <c r="B303" s="52"/>
      <c r="C303" s="52">
        <v>4370</v>
      </c>
      <c r="D303" s="77" t="s">
        <v>157</v>
      </c>
      <c r="E303" s="166"/>
      <c r="F303" s="167"/>
      <c r="G303" s="147"/>
      <c r="H303" s="54">
        <v>4000</v>
      </c>
      <c r="I303" s="54">
        <v>3486.71</v>
      </c>
      <c r="J303" s="49">
        <f t="shared" si="7"/>
        <v>87.16775</v>
      </c>
    </row>
    <row r="304" spans="1:10" ht="15">
      <c r="A304" s="38"/>
      <c r="B304" s="37"/>
      <c r="C304" s="38">
        <v>4410</v>
      </c>
      <c r="D304" s="85" t="s">
        <v>26</v>
      </c>
      <c r="E304" s="143"/>
      <c r="F304" s="145"/>
      <c r="G304" s="147"/>
      <c r="H304" s="67">
        <v>2500</v>
      </c>
      <c r="I304" s="67">
        <v>2322.92</v>
      </c>
      <c r="J304" s="67">
        <f t="shared" si="7"/>
        <v>92.9168</v>
      </c>
    </row>
    <row r="305" spans="1:10" ht="15">
      <c r="A305" s="38"/>
      <c r="B305" s="38"/>
      <c r="C305" s="38">
        <v>4430</v>
      </c>
      <c r="D305" s="85" t="s">
        <v>15</v>
      </c>
      <c r="E305" s="143"/>
      <c r="F305" s="145"/>
      <c r="G305" s="147"/>
      <c r="H305" s="67">
        <v>5331</v>
      </c>
      <c r="I305" s="67">
        <v>5331</v>
      </c>
      <c r="J305" s="67">
        <f t="shared" si="7"/>
        <v>100</v>
      </c>
    </row>
    <row r="306" spans="1:10" ht="15">
      <c r="A306" s="38"/>
      <c r="B306" s="37"/>
      <c r="C306" s="38">
        <v>4440</v>
      </c>
      <c r="D306" s="85" t="s">
        <v>23</v>
      </c>
      <c r="E306" s="143"/>
      <c r="F306" s="145"/>
      <c r="G306" s="134"/>
      <c r="H306" s="67">
        <v>57495</v>
      </c>
      <c r="I306" s="67">
        <v>57495</v>
      </c>
      <c r="J306" s="49">
        <f t="shared" si="7"/>
        <v>100</v>
      </c>
    </row>
    <row r="307" spans="1:10" ht="30">
      <c r="A307" s="52"/>
      <c r="B307" s="52"/>
      <c r="C307" s="52">
        <v>4700</v>
      </c>
      <c r="D307" s="77" t="s">
        <v>158</v>
      </c>
      <c r="E307" s="166"/>
      <c r="F307" s="167"/>
      <c r="G307" s="168"/>
      <c r="H307" s="54">
        <v>600</v>
      </c>
      <c r="I307" s="54">
        <v>560</v>
      </c>
      <c r="J307" s="49">
        <f t="shared" si="7"/>
        <v>93.33333333333333</v>
      </c>
    </row>
    <row r="308" spans="1:10" ht="30">
      <c r="A308" s="52"/>
      <c r="B308" s="52"/>
      <c r="C308" s="52">
        <v>4740</v>
      </c>
      <c r="D308" s="77" t="s">
        <v>159</v>
      </c>
      <c r="E308" s="166"/>
      <c r="F308" s="167"/>
      <c r="G308" s="168"/>
      <c r="H308" s="54">
        <v>0</v>
      </c>
      <c r="I308" s="54">
        <v>0</v>
      </c>
      <c r="J308" s="49">
        <v>0</v>
      </c>
    </row>
    <row r="309" spans="1:10" ht="30">
      <c r="A309" s="52"/>
      <c r="B309" s="52"/>
      <c r="C309" s="52">
        <v>4750</v>
      </c>
      <c r="D309" s="77" t="s">
        <v>160</v>
      </c>
      <c r="E309" s="166"/>
      <c r="F309" s="167"/>
      <c r="G309" s="168"/>
      <c r="H309" s="54">
        <v>0</v>
      </c>
      <c r="I309" s="54">
        <v>0</v>
      </c>
      <c r="J309" s="49">
        <v>0</v>
      </c>
    </row>
    <row r="310" spans="1:10" ht="15">
      <c r="A310" s="52"/>
      <c r="B310" s="52"/>
      <c r="C310" s="52">
        <v>6050</v>
      </c>
      <c r="D310" s="77" t="s">
        <v>405</v>
      </c>
      <c r="E310" s="166"/>
      <c r="F310" s="167"/>
      <c r="G310" s="168"/>
      <c r="H310" s="54">
        <v>147700</v>
      </c>
      <c r="I310" s="54">
        <v>138110.63</v>
      </c>
      <c r="J310" s="49">
        <v>93.51</v>
      </c>
    </row>
    <row r="311" spans="1:10" ht="45">
      <c r="A311" s="52"/>
      <c r="B311" s="52"/>
      <c r="C311" s="52">
        <v>6330</v>
      </c>
      <c r="D311" s="77" t="s">
        <v>401</v>
      </c>
      <c r="E311" s="166">
        <v>63850</v>
      </c>
      <c r="F311" s="231">
        <v>63850</v>
      </c>
      <c r="G311" s="168">
        <v>100</v>
      </c>
      <c r="H311" s="54">
        <v>0</v>
      </c>
      <c r="I311" s="54">
        <v>0</v>
      </c>
      <c r="J311" s="49">
        <v>0</v>
      </c>
    </row>
    <row r="312" spans="1:10" ht="15">
      <c r="A312" s="92"/>
      <c r="B312" s="92">
        <v>80103</v>
      </c>
      <c r="C312" s="92" t="s">
        <v>35</v>
      </c>
      <c r="D312" s="104" t="s">
        <v>263</v>
      </c>
      <c r="E312" s="138">
        <v>48319</v>
      </c>
      <c r="F312" s="232">
        <v>46460.49</v>
      </c>
      <c r="G312" s="139">
        <v>96.15</v>
      </c>
      <c r="H312" s="99">
        <f>SUM(H314:H322)</f>
        <v>249827</v>
      </c>
      <c r="I312" s="99">
        <f>SUM(I314:I322)</f>
        <v>246189.50999999995</v>
      </c>
      <c r="J312" s="99">
        <f t="shared" si="7"/>
        <v>98.54399644554029</v>
      </c>
    </row>
    <row r="313" spans="1:10" ht="15">
      <c r="A313" s="92"/>
      <c r="B313" s="93"/>
      <c r="C313" s="230">
        <v>2030</v>
      </c>
      <c r="D313" s="35" t="s">
        <v>342</v>
      </c>
      <c r="E313" s="138">
        <v>48319</v>
      </c>
      <c r="F313" s="232">
        <v>46460.49</v>
      </c>
      <c r="G313" s="165">
        <v>96.15</v>
      </c>
      <c r="H313" s="99"/>
      <c r="I313" s="99"/>
      <c r="J313" s="99"/>
    </row>
    <row r="314" spans="1:10" ht="15">
      <c r="A314" s="38"/>
      <c r="B314" s="37"/>
      <c r="C314" s="38">
        <v>3020</v>
      </c>
      <c r="D314" s="35" t="s">
        <v>88</v>
      </c>
      <c r="E314" s="143"/>
      <c r="F314" s="145"/>
      <c r="G314" s="134"/>
      <c r="H314" s="67">
        <v>8080</v>
      </c>
      <c r="I314" s="67">
        <v>7960.99</v>
      </c>
      <c r="J314" s="67">
        <f t="shared" si="7"/>
        <v>98.52710396039603</v>
      </c>
    </row>
    <row r="315" spans="1:10" ht="15">
      <c r="A315" s="38"/>
      <c r="B315" s="38"/>
      <c r="C315" s="38">
        <v>4010</v>
      </c>
      <c r="D315" s="35" t="s">
        <v>42</v>
      </c>
      <c r="E315" s="143"/>
      <c r="F315" s="145"/>
      <c r="G315" s="147"/>
      <c r="H315" s="67">
        <v>170314</v>
      </c>
      <c r="I315" s="67">
        <v>167444.32</v>
      </c>
      <c r="J315" s="67">
        <f t="shared" si="7"/>
        <v>98.31506511502285</v>
      </c>
    </row>
    <row r="316" spans="1:10" ht="15">
      <c r="A316" s="38"/>
      <c r="B316" s="38"/>
      <c r="C316" s="38">
        <v>4040</v>
      </c>
      <c r="D316" s="35" t="s">
        <v>24</v>
      </c>
      <c r="E316" s="143"/>
      <c r="F316" s="145"/>
      <c r="G316" s="147"/>
      <c r="H316" s="67">
        <v>12374</v>
      </c>
      <c r="I316" s="67">
        <v>12373.68</v>
      </c>
      <c r="J316" s="67">
        <f t="shared" si="7"/>
        <v>99.99741393243899</v>
      </c>
    </row>
    <row r="317" spans="1:10" ht="15">
      <c r="A317" s="38"/>
      <c r="B317" s="37"/>
      <c r="C317" s="38">
        <v>4110</v>
      </c>
      <c r="D317" s="35" t="s">
        <v>25</v>
      </c>
      <c r="E317" s="143"/>
      <c r="F317" s="145"/>
      <c r="G317" s="134"/>
      <c r="H317" s="67">
        <v>32635</v>
      </c>
      <c r="I317" s="67">
        <v>32033.67</v>
      </c>
      <c r="J317" s="67">
        <f t="shared" si="7"/>
        <v>98.15740769112915</v>
      </c>
    </row>
    <row r="318" spans="1:10" ht="15">
      <c r="A318" s="38"/>
      <c r="B318" s="37"/>
      <c r="C318" s="38">
        <v>4120</v>
      </c>
      <c r="D318" s="35" t="s">
        <v>22</v>
      </c>
      <c r="E318" s="143"/>
      <c r="F318" s="145"/>
      <c r="G318" s="147"/>
      <c r="H318" s="67">
        <v>4676</v>
      </c>
      <c r="I318" s="67">
        <v>4636.71</v>
      </c>
      <c r="J318" s="67">
        <f t="shared" si="7"/>
        <v>99.15975192472199</v>
      </c>
    </row>
    <row r="319" spans="1:10" ht="15">
      <c r="A319" s="38"/>
      <c r="B319" s="37"/>
      <c r="C319" s="38">
        <v>4210</v>
      </c>
      <c r="D319" s="35" t="s">
        <v>10</v>
      </c>
      <c r="E319" s="143"/>
      <c r="F319" s="145"/>
      <c r="G319" s="134"/>
      <c r="H319" s="67">
        <v>8000</v>
      </c>
      <c r="I319" s="67">
        <v>8000</v>
      </c>
      <c r="J319" s="67">
        <f t="shared" si="7"/>
        <v>100</v>
      </c>
    </row>
    <row r="320" spans="1:10" ht="15">
      <c r="A320" s="38"/>
      <c r="B320" s="37"/>
      <c r="C320" s="38">
        <v>4240</v>
      </c>
      <c r="D320" s="35" t="s">
        <v>217</v>
      </c>
      <c r="E320" s="143"/>
      <c r="F320" s="145"/>
      <c r="G320" s="134"/>
      <c r="H320" s="67">
        <v>1800</v>
      </c>
      <c r="I320" s="67">
        <v>1792.31</v>
      </c>
      <c r="J320" s="67">
        <v>99.57</v>
      </c>
    </row>
    <row r="321" spans="1:10" ht="15">
      <c r="A321" s="38"/>
      <c r="B321" s="37"/>
      <c r="C321" s="38">
        <v>4260</v>
      </c>
      <c r="D321" s="35" t="s">
        <v>14</v>
      </c>
      <c r="E321" s="143"/>
      <c r="F321" s="145"/>
      <c r="G321" s="134"/>
      <c r="H321" s="67">
        <v>4000</v>
      </c>
      <c r="I321" s="67">
        <v>3999.83</v>
      </c>
      <c r="J321" s="67">
        <f t="shared" si="7"/>
        <v>99.99575</v>
      </c>
    </row>
    <row r="322" spans="1:10" ht="15">
      <c r="A322" s="38"/>
      <c r="B322" s="37"/>
      <c r="C322" s="38">
        <v>4440</v>
      </c>
      <c r="D322" s="35" t="s">
        <v>84</v>
      </c>
      <c r="E322" s="143"/>
      <c r="F322" s="145"/>
      <c r="G322" s="147"/>
      <c r="H322" s="67">
        <v>7948</v>
      </c>
      <c r="I322" s="67">
        <v>7948</v>
      </c>
      <c r="J322" s="67">
        <f t="shared" si="7"/>
        <v>100</v>
      </c>
    </row>
    <row r="323" spans="1:10" ht="15">
      <c r="A323" s="92"/>
      <c r="B323" s="93">
        <v>80104</v>
      </c>
      <c r="C323" s="92" t="s">
        <v>35</v>
      </c>
      <c r="D323" s="104" t="s">
        <v>210</v>
      </c>
      <c r="E323" s="99">
        <v>124210</v>
      </c>
      <c r="F323" s="99">
        <v>107517.42</v>
      </c>
      <c r="G323" s="100">
        <f>F323/E323*100</f>
        <v>86.5610015296675</v>
      </c>
      <c r="H323" s="99">
        <f>SUM(H326:H349)</f>
        <v>507004.98</v>
      </c>
      <c r="I323" s="99">
        <f>SUM(I326:I349)</f>
        <v>465934.68</v>
      </c>
      <c r="J323" s="99">
        <f>I323/H323*100</f>
        <v>91.899428680168</v>
      </c>
    </row>
    <row r="324" spans="1:10" ht="15">
      <c r="A324" s="92"/>
      <c r="B324" s="93"/>
      <c r="C324" s="108" t="s">
        <v>189</v>
      </c>
      <c r="D324" s="35" t="s">
        <v>369</v>
      </c>
      <c r="E324" s="99">
        <v>0</v>
      </c>
      <c r="F324" s="212">
        <v>82</v>
      </c>
      <c r="G324" s="96">
        <v>0</v>
      </c>
      <c r="H324" s="99"/>
      <c r="I324" s="99"/>
      <c r="J324" s="99"/>
    </row>
    <row r="325" spans="1:10" ht="15">
      <c r="A325" s="38"/>
      <c r="B325" s="38"/>
      <c r="C325" s="108" t="s">
        <v>121</v>
      </c>
      <c r="D325" s="35" t="s">
        <v>16</v>
      </c>
      <c r="E325" s="67">
        <v>46900</v>
      </c>
      <c r="F325" s="67">
        <v>28787.8</v>
      </c>
      <c r="G325" s="65">
        <v>61.38</v>
      </c>
      <c r="H325" s="143"/>
      <c r="I325" s="143"/>
      <c r="J325" s="143"/>
    </row>
    <row r="326" spans="1:10" ht="15">
      <c r="A326" s="38"/>
      <c r="B326" s="38"/>
      <c r="C326" s="108" t="s">
        <v>273</v>
      </c>
      <c r="D326" s="85" t="s">
        <v>342</v>
      </c>
      <c r="E326" s="67">
        <v>77310</v>
      </c>
      <c r="F326" s="67">
        <v>75916.12</v>
      </c>
      <c r="G326" s="65">
        <v>98.2</v>
      </c>
      <c r="H326" s="67"/>
      <c r="I326" s="67"/>
      <c r="J326" s="67"/>
    </row>
    <row r="327" spans="1:10" ht="30">
      <c r="A327" s="38"/>
      <c r="B327" s="38"/>
      <c r="C327" s="108" t="s">
        <v>433</v>
      </c>
      <c r="D327" s="85" t="s">
        <v>434</v>
      </c>
      <c r="E327" s="67">
        <v>0</v>
      </c>
      <c r="F327" s="67">
        <v>2731.5</v>
      </c>
      <c r="G327" s="65">
        <v>0</v>
      </c>
      <c r="H327" s="67"/>
      <c r="I327" s="67"/>
      <c r="J327" s="67"/>
    </row>
    <row r="328" spans="1:10" ht="45">
      <c r="A328" s="38"/>
      <c r="B328" s="38"/>
      <c r="C328" s="108" t="s">
        <v>299</v>
      </c>
      <c r="D328" s="85" t="s">
        <v>407</v>
      </c>
      <c r="E328" s="67"/>
      <c r="F328" s="67"/>
      <c r="G328" s="65"/>
      <c r="H328" s="67">
        <v>79200</v>
      </c>
      <c r="I328" s="67">
        <v>68883.69</v>
      </c>
      <c r="J328" s="67">
        <v>86.97</v>
      </c>
    </row>
    <row r="329" spans="1:10" ht="15">
      <c r="A329" s="38"/>
      <c r="B329" s="38"/>
      <c r="C329" s="38">
        <v>3020</v>
      </c>
      <c r="D329" s="35" t="s">
        <v>88</v>
      </c>
      <c r="E329" s="143"/>
      <c r="F329" s="145"/>
      <c r="G329" s="147"/>
      <c r="H329" s="67">
        <v>14434.2</v>
      </c>
      <c r="I329" s="67">
        <v>14117.42</v>
      </c>
      <c r="J329" s="67">
        <f aca="true" t="shared" si="8" ref="J329:J419">I329/H329*100</f>
        <v>97.80535117983678</v>
      </c>
    </row>
    <row r="330" spans="1:10" ht="15">
      <c r="A330" s="38"/>
      <c r="B330" s="37"/>
      <c r="C330" s="38">
        <v>4010</v>
      </c>
      <c r="D330" s="35" t="s">
        <v>42</v>
      </c>
      <c r="E330" s="143"/>
      <c r="F330" s="145"/>
      <c r="G330" s="134"/>
      <c r="H330" s="67">
        <v>256625</v>
      </c>
      <c r="I330" s="67">
        <v>252618.76</v>
      </c>
      <c r="J330" s="67">
        <f t="shared" si="8"/>
        <v>98.43887384315636</v>
      </c>
    </row>
    <row r="331" spans="1:10" ht="15">
      <c r="A331" s="38"/>
      <c r="B331" s="37"/>
      <c r="C331" s="38">
        <v>4040</v>
      </c>
      <c r="D331" s="35" t="s">
        <v>24</v>
      </c>
      <c r="E331" s="143"/>
      <c r="F331" s="145"/>
      <c r="G331" s="147"/>
      <c r="H331" s="67">
        <v>19708.67</v>
      </c>
      <c r="I331" s="67">
        <v>19417.54</v>
      </c>
      <c r="J331" s="67">
        <f t="shared" si="8"/>
        <v>98.52283284463134</v>
      </c>
    </row>
    <row r="332" spans="1:10" ht="15">
      <c r="A332" s="38"/>
      <c r="B332" s="37"/>
      <c r="C332" s="38">
        <v>4110</v>
      </c>
      <c r="D332" s="35" t="s">
        <v>25</v>
      </c>
      <c r="E332" s="143"/>
      <c r="F332" s="145"/>
      <c r="G332" s="134"/>
      <c r="H332" s="67">
        <v>53332.76</v>
      </c>
      <c r="I332" s="67">
        <v>51276.37</v>
      </c>
      <c r="J332" s="67">
        <f t="shared" si="8"/>
        <v>96.14422730044349</v>
      </c>
    </row>
    <row r="333" spans="1:10" ht="15">
      <c r="A333" s="38"/>
      <c r="B333" s="37"/>
      <c r="C333" s="38">
        <v>4120</v>
      </c>
      <c r="D333" s="35" t="s">
        <v>22</v>
      </c>
      <c r="E333" s="143"/>
      <c r="F333" s="145"/>
      <c r="G333" s="134"/>
      <c r="H333" s="67">
        <v>6690.06</v>
      </c>
      <c r="I333" s="67">
        <v>6547.7</v>
      </c>
      <c r="J333" s="67">
        <f t="shared" si="8"/>
        <v>97.87206691718758</v>
      </c>
    </row>
    <row r="334" spans="1:10" ht="15">
      <c r="A334" s="38"/>
      <c r="B334" s="37"/>
      <c r="C334" s="38">
        <v>4170</v>
      </c>
      <c r="D334" s="35" t="s">
        <v>25</v>
      </c>
      <c r="E334" s="143"/>
      <c r="F334" s="145"/>
      <c r="G334" s="134"/>
      <c r="H334" s="67">
        <v>0</v>
      </c>
      <c r="I334" s="67">
        <v>0</v>
      </c>
      <c r="J334" s="67">
        <v>0</v>
      </c>
    </row>
    <row r="335" spans="1:10" ht="15">
      <c r="A335" s="38"/>
      <c r="B335" s="37"/>
      <c r="C335" s="38">
        <v>4210</v>
      </c>
      <c r="D335" s="35" t="s">
        <v>10</v>
      </c>
      <c r="E335" s="143"/>
      <c r="F335" s="145"/>
      <c r="G335" s="134"/>
      <c r="H335" s="67">
        <v>9474.5</v>
      </c>
      <c r="I335" s="67">
        <v>7941.95</v>
      </c>
      <c r="J335" s="67">
        <f t="shared" si="8"/>
        <v>83.82447622565834</v>
      </c>
    </row>
    <row r="336" spans="1:10" ht="15">
      <c r="A336" s="38"/>
      <c r="B336" s="37"/>
      <c r="C336" s="38">
        <v>4220</v>
      </c>
      <c r="D336" s="35" t="s">
        <v>47</v>
      </c>
      <c r="E336" s="143"/>
      <c r="F336" s="145"/>
      <c r="G336" s="134"/>
      <c r="H336" s="67">
        <v>46900</v>
      </c>
      <c r="I336" s="67">
        <v>25480.23</v>
      </c>
      <c r="J336" s="67">
        <f t="shared" si="8"/>
        <v>54.32884861407249</v>
      </c>
    </row>
    <row r="337" spans="1:10" ht="15">
      <c r="A337" s="38"/>
      <c r="B337" s="37"/>
      <c r="C337" s="38">
        <v>4240</v>
      </c>
      <c r="D337" s="35" t="s">
        <v>43</v>
      </c>
      <c r="E337" s="143"/>
      <c r="F337" s="145"/>
      <c r="G337" s="134"/>
      <c r="H337" s="67">
        <v>1300</v>
      </c>
      <c r="I337" s="67">
        <v>1198.02</v>
      </c>
      <c r="J337" s="67">
        <f t="shared" si="8"/>
        <v>92.15538461538462</v>
      </c>
    </row>
    <row r="338" spans="1:10" ht="15">
      <c r="A338" s="38"/>
      <c r="B338" s="37"/>
      <c r="C338" s="38">
        <v>4260</v>
      </c>
      <c r="D338" s="35" t="s">
        <v>14</v>
      </c>
      <c r="E338" s="143"/>
      <c r="F338" s="145"/>
      <c r="G338" s="134"/>
      <c r="H338" s="67">
        <v>500</v>
      </c>
      <c r="I338" s="67">
        <v>167</v>
      </c>
      <c r="J338" s="67">
        <v>33.4</v>
      </c>
    </row>
    <row r="339" spans="1:10" ht="15">
      <c r="A339" s="38"/>
      <c r="B339" s="37"/>
      <c r="C339" s="38">
        <v>4270</v>
      </c>
      <c r="D339" s="35" t="s">
        <v>130</v>
      </c>
      <c r="E339" s="143"/>
      <c r="F339" s="145"/>
      <c r="G339" s="134"/>
      <c r="H339" s="67">
        <v>0</v>
      </c>
      <c r="I339" s="67">
        <v>0</v>
      </c>
      <c r="J339" s="67">
        <v>0</v>
      </c>
    </row>
    <row r="340" spans="1:10" ht="15">
      <c r="A340" s="38"/>
      <c r="B340" s="37"/>
      <c r="C340" s="38">
        <v>4280</v>
      </c>
      <c r="D340" s="35" t="s">
        <v>95</v>
      </c>
      <c r="E340" s="143"/>
      <c r="F340" s="145"/>
      <c r="G340" s="134"/>
      <c r="H340" s="67">
        <v>500</v>
      </c>
      <c r="I340" s="67">
        <v>238</v>
      </c>
      <c r="J340" s="67">
        <f>I340/H340*100</f>
        <v>47.599999999999994</v>
      </c>
    </row>
    <row r="341" spans="1:10" ht="15">
      <c r="A341" s="38"/>
      <c r="B341" s="38"/>
      <c r="C341" s="38">
        <v>4300</v>
      </c>
      <c r="D341" s="35" t="s">
        <v>8</v>
      </c>
      <c r="E341" s="143"/>
      <c r="F341" s="145"/>
      <c r="G341" s="147"/>
      <c r="H341" s="67">
        <v>3000</v>
      </c>
      <c r="I341" s="67">
        <v>2708.21</v>
      </c>
      <c r="J341" s="67">
        <f t="shared" si="8"/>
        <v>90.27366666666666</v>
      </c>
    </row>
    <row r="342" spans="1:10" ht="15">
      <c r="A342" s="38"/>
      <c r="B342" s="38"/>
      <c r="C342" s="38">
        <v>4350</v>
      </c>
      <c r="D342" s="35" t="s">
        <v>91</v>
      </c>
      <c r="E342" s="143"/>
      <c r="F342" s="145"/>
      <c r="G342" s="147"/>
      <c r="H342" s="67">
        <v>0</v>
      </c>
      <c r="I342" s="67">
        <v>0</v>
      </c>
      <c r="J342" s="67">
        <v>0</v>
      </c>
    </row>
    <row r="343" spans="1:10" ht="30">
      <c r="A343" s="79"/>
      <c r="B343" s="79"/>
      <c r="C343" s="79">
        <v>4370</v>
      </c>
      <c r="D343" s="82" t="s">
        <v>157</v>
      </c>
      <c r="E343" s="154"/>
      <c r="F343" s="159"/>
      <c r="G343" s="160"/>
      <c r="H343" s="103">
        <v>0</v>
      </c>
      <c r="I343" s="103">
        <v>0</v>
      </c>
      <c r="J343" s="67">
        <v>0</v>
      </c>
    </row>
    <row r="344" spans="1:10" ht="15">
      <c r="A344" s="79"/>
      <c r="B344" s="79"/>
      <c r="C344" s="79">
        <v>4410</v>
      </c>
      <c r="D344" s="82" t="s">
        <v>26</v>
      </c>
      <c r="E344" s="154"/>
      <c r="F344" s="159"/>
      <c r="G344" s="160"/>
      <c r="H344" s="103">
        <v>0</v>
      </c>
      <c r="I344" s="103">
        <v>0</v>
      </c>
      <c r="J344" s="67">
        <v>0</v>
      </c>
    </row>
    <row r="345" spans="1:10" ht="15">
      <c r="A345" s="38"/>
      <c r="B345" s="37"/>
      <c r="C345" s="38">
        <v>4430</v>
      </c>
      <c r="D345" s="85" t="s">
        <v>264</v>
      </c>
      <c r="E345" s="143"/>
      <c r="F345" s="145"/>
      <c r="G345" s="134"/>
      <c r="H345" s="67">
        <v>0</v>
      </c>
      <c r="I345" s="67">
        <v>0</v>
      </c>
      <c r="J345" s="67">
        <v>0</v>
      </c>
    </row>
    <row r="346" spans="1:10" ht="15">
      <c r="A346" s="38"/>
      <c r="B346" s="37"/>
      <c r="C346" s="38">
        <v>4440</v>
      </c>
      <c r="D346" s="85" t="s">
        <v>75</v>
      </c>
      <c r="E346" s="143"/>
      <c r="F346" s="145"/>
      <c r="G346" s="134"/>
      <c r="H346" s="67">
        <v>14881.79</v>
      </c>
      <c r="I346" s="67">
        <v>14881.79</v>
      </c>
      <c r="J346" s="49">
        <f t="shared" si="8"/>
        <v>100</v>
      </c>
    </row>
    <row r="347" spans="1:10" ht="30">
      <c r="A347" s="38"/>
      <c r="B347" s="38"/>
      <c r="C347" s="38">
        <v>4700</v>
      </c>
      <c r="D347" s="85" t="s">
        <v>158</v>
      </c>
      <c r="E347" s="143"/>
      <c r="F347" s="145"/>
      <c r="G347" s="147"/>
      <c r="H347" s="67">
        <v>458</v>
      </c>
      <c r="I347" s="67">
        <v>458</v>
      </c>
      <c r="J347" s="67">
        <f t="shared" si="8"/>
        <v>100</v>
      </c>
    </row>
    <row r="348" spans="1:10" ht="30">
      <c r="A348" s="38"/>
      <c r="B348" s="38"/>
      <c r="C348" s="38">
        <v>4740</v>
      </c>
      <c r="D348" s="85" t="s">
        <v>152</v>
      </c>
      <c r="E348" s="143"/>
      <c r="F348" s="145"/>
      <c r="G348" s="147"/>
      <c r="H348" s="67">
        <v>0</v>
      </c>
      <c r="I348" s="67">
        <v>0</v>
      </c>
      <c r="J348" s="67">
        <v>0</v>
      </c>
    </row>
    <row r="349" spans="1:10" ht="30">
      <c r="A349" s="38"/>
      <c r="B349" s="38"/>
      <c r="C349" s="38">
        <v>4750</v>
      </c>
      <c r="D349" s="85" t="s">
        <v>211</v>
      </c>
      <c r="E349" s="143"/>
      <c r="F349" s="145"/>
      <c r="G349" s="147"/>
      <c r="H349" s="67">
        <v>0</v>
      </c>
      <c r="I349" s="67">
        <v>0</v>
      </c>
      <c r="J349" s="67">
        <v>0</v>
      </c>
    </row>
    <row r="350" spans="1:10" ht="15">
      <c r="A350" s="92"/>
      <c r="B350" s="92">
        <v>80105</v>
      </c>
      <c r="C350" s="92" t="s">
        <v>35</v>
      </c>
      <c r="D350" s="94" t="s">
        <v>212</v>
      </c>
      <c r="E350" s="138"/>
      <c r="F350" s="141"/>
      <c r="G350" s="139"/>
      <c r="H350" s="99">
        <f>H351+H352</f>
        <v>132900</v>
      </c>
      <c r="I350" s="99">
        <f>I351+I352</f>
        <v>111449.12</v>
      </c>
      <c r="J350" s="99">
        <f>I350/H350*100</f>
        <v>83.85938299473288</v>
      </c>
    </row>
    <row r="351" spans="1:10" ht="16.5" customHeight="1">
      <c r="A351" s="38"/>
      <c r="B351" s="38"/>
      <c r="C351" s="38">
        <v>2310</v>
      </c>
      <c r="D351" s="85" t="s">
        <v>213</v>
      </c>
      <c r="E351" s="143"/>
      <c r="F351" s="145"/>
      <c r="G351" s="147"/>
      <c r="H351" s="67">
        <v>54900</v>
      </c>
      <c r="I351" s="67">
        <v>41075.12</v>
      </c>
      <c r="J351" s="67">
        <f t="shared" si="8"/>
        <v>74.81806921675775</v>
      </c>
    </row>
    <row r="352" spans="1:10" ht="16.5" customHeight="1">
      <c r="A352" s="38"/>
      <c r="B352" s="38"/>
      <c r="C352" s="38">
        <v>4300</v>
      </c>
      <c r="D352" s="85" t="s">
        <v>8</v>
      </c>
      <c r="E352" s="143"/>
      <c r="F352" s="145"/>
      <c r="G352" s="147"/>
      <c r="H352" s="67">
        <v>78000</v>
      </c>
      <c r="I352" s="67">
        <v>70374</v>
      </c>
      <c r="J352" s="67">
        <f t="shared" si="8"/>
        <v>90.22307692307693</v>
      </c>
    </row>
    <row r="353" spans="1:10" ht="29.25" customHeight="1">
      <c r="A353" s="92"/>
      <c r="B353" s="93">
        <v>80110</v>
      </c>
      <c r="C353" s="92" t="s">
        <v>35</v>
      </c>
      <c r="D353" s="94" t="s">
        <v>340</v>
      </c>
      <c r="E353" s="99">
        <v>53</v>
      </c>
      <c r="F353" s="99">
        <v>54.99</v>
      </c>
      <c r="G353" s="96">
        <v>103.75</v>
      </c>
      <c r="H353" s="99">
        <f>SUM(H357:H376)</f>
        <v>1528791</v>
      </c>
      <c r="I353" s="99">
        <f>SUM(I357:I376)</f>
        <v>1449078.7999999998</v>
      </c>
      <c r="J353" s="99">
        <f t="shared" si="8"/>
        <v>94.78593215161521</v>
      </c>
    </row>
    <row r="354" spans="1:10" ht="28.5" customHeight="1">
      <c r="A354" s="38"/>
      <c r="B354" s="37"/>
      <c r="C354" s="108" t="s">
        <v>189</v>
      </c>
      <c r="D354" s="85" t="s">
        <v>209</v>
      </c>
      <c r="E354" s="67">
        <v>53</v>
      </c>
      <c r="F354" s="67">
        <v>53</v>
      </c>
      <c r="G354" s="65">
        <v>100</v>
      </c>
      <c r="H354" s="143"/>
      <c r="I354" s="143"/>
      <c r="J354" s="143"/>
    </row>
    <row r="355" spans="1:10" ht="28.5" customHeight="1">
      <c r="A355" s="38"/>
      <c r="B355" s="37"/>
      <c r="C355" s="108" t="s">
        <v>283</v>
      </c>
      <c r="D355" s="85" t="s">
        <v>284</v>
      </c>
      <c r="E355" s="67"/>
      <c r="F355" s="67"/>
      <c r="G355" s="59"/>
      <c r="H355" s="143"/>
      <c r="I355" s="143"/>
      <c r="J355" s="143"/>
    </row>
    <row r="356" spans="1:10" ht="28.5" customHeight="1">
      <c r="A356" s="38"/>
      <c r="B356" s="37"/>
      <c r="C356" s="108" t="s">
        <v>336</v>
      </c>
      <c r="D356" s="85" t="s">
        <v>348</v>
      </c>
      <c r="E356" s="67">
        <v>0</v>
      </c>
      <c r="F356" s="67">
        <v>1.99</v>
      </c>
      <c r="G356" s="59">
        <v>0</v>
      </c>
      <c r="H356" s="143"/>
      <c r="I356" s="143"/>
      <c r="J356" s="143"/>
    </row>
    <row r="357" spans="1:10" ht="28.5" customHeight="1">
      <c r="A357" s="38"/>
      <c r="B357" s="37"/>
      <c r="C357" s="38">
        <v>3020</v>
      </c>
      <c r="D357" s="85" t="s">
        <v>88</v>
      </c>
      <c r="E357" s="143"/>
      <c r="F357" s="145"/>
      <c r="G357" s="134"/>
      <c r="H357" s="67">
        <v>58624</v>
      </c>
      <c r="I357" s="67">
        <v>55111.09</v>
      </c>
      <c r="J357" s="67">
        <f t="shared" si="8"/>
        <v>94.00772721069869</v>
      </c>
    </row>
    <row r="358" spans="1:10" ht="16.5" customHeight="1">
      <c r="A358" s="38"/>
      <c r="B358" s="37"/>
      <c r="C358" s="38">
        <v>4010</v>
      </c>
      <c r="D358" s="85" t="s">
        <v>42</v>
      </c>
      <c r="E358" s="143"/>
      <c r="F358" s="145"/>
      <c r="G358" s="134"/>
      <c r="H358" s="67">
        <v>994735</v>
      </c>
      <c r="I358" s="67">
        <v>948998.59</v>
      </c>
      <c r="J358" s="67">
        <f t="shared" si="8"/>
        <v>95.40215132673526</v>
      </c>
    </row>
    <row r="359" spans="1:10" ht="32.25" customHeight="1">
      <c r="A359" s="38"/>
      <c r="B359" s="37"/>
      <c r="C359" s="38">
        <v>4040</v>
      </c>
      <c r="D359" s="85" t="s">
        <v>24</v>
      </c>
      <c r="E359" s="143"/>
      <c r="F359" s="145"/>
      <c r="G359" s="134"/>
      <c r="H359" s="67">
        <v>78023</v>
      </c>
      <c r="I359" s="67">
        <v>73052.92</v>
      </c>
      <c r="J359" s="67">
        <v>93.63</v>
      </c>
    </row>
    <row r="360" spans="1:10" ht="16.5" customHeight="1">
      <c r="A360" s="38"/>
      <c r="B360" s="37"/>
      <c r="C360" s="38">
        <v>4110</v>
      </c>
      <c r="D360" s="85" t="s">
        <v>25</v>
      </c>
      <c r="E360" s="143"/>
      <c r="F360" s="145"/>
      <c r="G360" s="147"/>
      <c r="H360" s="67">
        <v>192439</v>
      </c>
      <c r="I360" s="67">
        <v>177845.05</v>
      </c>
      <c r="J360" s="67">
        <f t="shared" si="8"/>
        <v>92.41632413388137</v>
      </c>
    </row>
    <row r="361" spans="1:10" ht="15">
      <c r="A361" s="38"/>
      <c r="B361" s="37"/>
      <c r="C361" s="38">
        <v>4120</v>
      </c>
      <c r="D361" s="85" t="s">
        <v>22</v>
      </c>
      <c r="E361" s="143"/>
      <c r="F361" s="145"/>
      <c r="G361" s="134"/>
      <c r="H361" s="67">
        <v>27427</v>
      </c>
      <c r="I361" s="67">
        <v>21353.25</v>
      </c>
      <c r="J361" s="67">
        <f t="shared" si="8"/>
        <v>77.85485105917527</v>
      </c>
    </row>
    <row r="362" spans="1:10" ht="15">
      <c r="A362" s="38"/>
      <c r="B362" s="37"/>
      <c r="C362" s="38">
        <v>4170</v>
      </c>
      <c r="D362" s="85" t="s">
        <v>25</v>
      </c>
      <c r="E362" s="143"/>
      <c r="F362" s="145"/>
      <c r="G362" s="134"/>
      <c r="H362" s="67">
        <v>2000</v>
      </c>
      <c r="I362" s="67">
        <v>2000</v>
      </c>
      <c r="J362" s="67">
        <v>100</v>
      </c>
    </row>
    <row r="363" spans="1:10" ht="15">
      <c r="A363" s="38"/>
      <c r="B363" s="37"/>
      <c r="C363" s="38">
        <v>4210</v>
      </c>
      <c r="D363" s="85" t="s">
        <v>10</v>
      </c>
      <c r="E363" s="143"/>
      <c r="F363" s="145"/>
      <c r="G363" s="134"/>
      <c r="H363" s="67">
        <v>69605</v>
      </c>
      <c r="I363" s="67">
        <v>69587.73</v>
      </c>
      <c r="J363" s="67">
        <f t="shared" si="8"/>
        <v>99.97518856403993</v>
      </c>
    </row>
    <row r="364" spans="1:10" ht="15">
      <c r="A364" s="38"/>
      <c r="B364" s="37"/>
      <c r="C364" s="38">
        <v>4240</v>
      </c>
      <c r="D364" s="85" t="s">
        <v>74</v>
      </c>
      <c r="E364" s="143"/>
      <c r="F364" s="145"/>
      <c r="G364" s="134"/>
      <c r="H364" s="67">
        <v>5000</v>
      </c>
      <c r="I364" s="67">
        <v>4978.2</v>
      </c>
      <c r="J364" s="67">
        <f t="shared" si="8"/>
        <v>99.564</v>
      </c>
    </row>
    <row r="365" spans="1:10" ht="15">
      <c r="A365" s="38"/>
      <c r="B365" s="37"/>
      <c r="C365" s="38">
        <v>4260</v>
      </c>
      <c r="D365" s="85" t="s">
        <v>218</v>
      </c>
      <c r="E365" s="143"/>
      <c r="F365" s="145"/>
      <c r="G365" s="134"/>
      <c r="H365" s="67">
        <v>23000</v>
      </c>
      <c r="I365" s="67">
        <v>19763.26</v>
      </c>
      <c r="J365" s="67">
        <f t="shared" si="8"/>
        <v>85.92721739130434</v>
      </c>
    </row>
    <row r="366" spans="1:10" ht="15">
      <c r="A366" s="38"/>
      <c r="B366" s="37"/>
      <c r="C366" s="38">
        <v>4270</v>
      </c>
      <c r="D366" s="85" t="s">
        <v>54</v>
      </c>
      <c r="E366" s="143"/>
      <c r="F366" s="145"/>
      <c r="G366" s="134"/>
      <c r="H366" s="67">
        <v>4600</v>
      </c>
      <c r="I366" s="67">
        <v>4600</v>
      </c>
      <c r="J366" s="67">
        <v>100</v>
      </c>
    </row>
    <row r="367" spans="1:10" ht="15">
      <c r="A367" s="38"/>
      <c r="B367" s="37"/>
      <c r="C367" s="38">
        <v>4280</v>
      </c>
      <c r="D367" s="85" t="s">
        <v>95</v>
      </c>
      <c r="E367" s="143"/>
      <c r="F367" s="145"/>
      <c r="G367" s="134"/>
      <c r="H367" s="67">
        <v>800</v>
      </c>
      <c r="I367" s="67">
        <v>599</v>
      </c>
      <c r="J367" s="67">
        <f t="shared" si="8"/>
        <v>74.875</v>
      </c>
    </row>
    <row r="368" spans="1:10" ht="15">
      <c r="A368" s="38"/>
      <c r="B368" s="37"/>
      <c r="C368" s="38">
        <v>4300</v>
      </c>
      <c r="D368" s="85" t="s">
        <v>8</v>
      </c>
      <c r="E368" s="143"/>
      <c r="F368" s="145"/>
      <c r="G368" s="134"/>
      <c r="H368" s="67">
        <v>13600</v>
      </c>
      <c r="I368" s="67">
        <v>13174.03</v>
      </c>
      <c r="J368" s="67">
        <f t="shared" si="8"/>
        <v>96.86786764705883</v>
      </c>
    </row>
    <row r="369" spans="1:10" ht="15">
      <c r="A369" s="38"/>
      <c r="B369" s="37"/>
      <c r="C369" s="38">
        <v>4350</v>
      </c>
      <c r="D369" s="85" t="s">
        <v>91</v>
      </c>
      <c r="E369" s="143"/>
      <c r="F369" s="145"/>
      <c r="G369" s="134"/>
      <c r="H369" s="67">
        <v>400</v>
      </c>
      <c r="I369" s="67">
        <v>350.88</v>
      </c>
      <c r="J369" s="67">
        <f t="shared" si="8"/>
        <v>87.72</v>
      </c>
    </row>
    <row r="370" spans="1:10" ht="30">
      <c r="A370" s="52"/>
      <c r="B370" s="52"/>
      <c r="C370" s="52">
        <v>4370</v>
      </c>
      <c r="D370" s="77" t="s">
        <v>157</v>
      </c>
      <c r="E370" s="166"/>
      <c r="F370" s="167"/>
      <c r="G370" s="147"/>
      <c r="H370" s="54">
        <v>2800</v>
      </c>
      <c r="I370" s="54">
        <v>2612.21</v>
      </c>
      <c r="J370" s="49">
        <f t="shared" si="8"/>
        <v>93.29321428571428</v>
      </c>
    </row>
    <row r="371" spans="1:10" ht="15">
      <c r="A371" s="38"/>
      <c r="B371" s="37"/>
      <c r="C371" s="38">
        <v>4410</v>
      </c>
      <c r="D371" s="85" t="s">
        <v>26</v>
      </c>
      <c r="E371" s="143"/>
      <c r="F371" s="145"/>
      <c r="G371" s="147"/>
      <c r="H371" s="67">
        <v>1900</v>
      </c>
      <c r="I371" s="67">
        <v>1889.59</v>
      </c>
      <c r="J371" s="67">
        <f t="shared" si="8"/>
        <v>99.45210526315789</v>
      </c>
    </row>
    <row r="372" spans="1:10" ht="15">
      <c r="A372" s="38"/>
      <c r="B372" s="37"/>
      <c r="C372" s="38">
        <v>4430</v>
      </c>
      <c r="D372" s="85" t="s">
        <v>264</v>
      </c>
      <c r="E372" s="143"/>
      <c r="F372" s="145"/>
      <c r="G372" s="134"/>
      <c r="H372" s="67">
        <v>5500</v>
      </c>
      <c r="I372" s="67">
        <v>5500</v>
      </c>
      <c r="J372" s="49">
        <f>I372/H372*100</f>
        <v>100</v>
      </c>
    </row>
    <row r="373" spans="1:10" ht="15">
      <c r="A373" s="38"/>
      <c r="B373" s="38"/>
      <c r="C373" s="38">
        <v>4440</v>
      </c>
      <c r="D373" s="85" t="s">
        <v>75</v>
      </c>
      <c r="E373" s="143"/>
      <c r="F373" s="145"/>
      <c r="G373" s="147"/>
      <c r="H373" s="67">
        <v>47338</v>
      </c>
      <c r="I373" s="67">
        <v>47338</v>
      </c>
      <c r="J373" s="49">
        <f t="shared" si="8"/>
        <v>100</v>
      </c>
    </row>
    <row r="374" spans="1:10" ht="30">
      <c r="A374" s="52"/>
      <c r="B374" s="52"/>
      <c r="C374" s="52">
        <v>4700</v>
      </c>
      <c r="D374" s="77" t="s">
        <v>158</v>
      </c>
      <c r="E374" s="166"/>
      <c r="F374" s="167"/>
      <c r="G374" s="168"/>
      <c r="H374" s="54">
        <v>1000</v>
      </c>
      <c r="I374" s="54">
        <v>325</v>
      </c>
      <c r="J374" s="49">
        <f t="shared" si="8"/>
        <v>32.5</v>
      </c>
    </row>
    <row r="375" spans="1:10" ht="30">
      <c r="A375" s="52"/>
      <c r="B375" s="52"/>
      <c r="C375" s="52">
        <v>4740</v>
      </c>
      <c r="D375" s="77" t="s">
        <v>159</v>
      </c>
      <c r="E375" s="166"/>
      <c r="F375" s="167"/>
      <c r="G375" s="168"/>
      <c r="H375" s="54">
        <v>0</v>
      </c>
      <c r="I375" s="54">
        <v>0</v>
      </c>
      <c r="J375" s="49">
        <v>0</v>
      </c>
    </row>
    <row r="376" spans="1:10" ht="30">
      <c r="A376" s="38"/>
      <c r="B376" s="38"/>
      <c r="C376" s="38">
        <v>4750</v>
      </c>
      <c r="D376" s="85" t="s">
        <v>160</v>
      </c>
      <c r="E376" s="143"/>
      <c r="F376" s="145"/>
      <c r="G376" s="147"/>
      <c r="H376" s="67">
        <v>0</v>
      </c>
      <c r="I376" s="67">
        <v>0</v>
      </c>
      <c r="J376" s="67">
        <v>0</v>
      </c>
    </row>
    <row r="377" spans="1:10" ht="15">
      <c r="A377" s="92"/>
      <c r="B377" s="92">
        <v>80113</v>
      </c>
      <c r="C377" s="92" t="s">
        <v>35</v>
      </c>
      <c r="D377" s="94" t="s">
        <v>44</v>
      </c>
      <c r="E377" s="99">
        <f>E378</f>
        <v>1200</v>
      </c>
      <c r="F377" s="99">
        <f>F378</f>
        <v>2764</v>
      </c>
      <c r="G377" s="100">
        <v>230.33</v>
      </c>
      <c r="H377" s="99">
        <f>SUM(H379:H388)</f>
        <v>265535.76</v>
      </c>
      <c r="I377" s="99">
        <f>SUM(I379:I388)</f>
        <v>249190.34999999998</v>
      </c>
      <c r="J377" s="99">
        <f t="shared" si="8"/>
        <v>93.84436582101031</v>
      </c>
    </row>
    <row r="378" spans="1:10" ht="15">
      <c r="A378" s="38"/>
      <c r="B378" s="37"/>
      <c r="C378" s="108" t="s">
        <v>121</v>
      </c>
      <c r="D378" s="85" t="s">
        <v>16</v>
      </c>
      <c r="E378" s="67">
        <v>1200</v>
      </c>
      <c r="F378" s="67">
        <v>2764</v>
      </c>
      <c r="G378" s="59">
        <v>230.33</v>
      </c>
      <c r="H378" s="143"/>
      <c r="I378" s="143"/>
      <c r="J378" s="143"/>
    </row>
    <row r="379" spans="1:10" ht="15">
      <c r="A379" s="38"/>
      <c r="B379" s="38"/>
      <c r="C379" s="38">
        <v>4010</v>
      </c>
      <c r="D379" s="85" t="s">
        <v>42</v>
      </c>
      <c r="E379" s="143"/>
      <c r="F379" s="145"/>
      <c r="G379" s="147"/>
      <c r="H379" s="67">
        <v>63060</v>
      </c>
      <c r="I379" s="67">
        <v>62974.03</v>
      </c>
      <c r="J379" s="67">
        <f t="shared" si="8"/>
        <v>99.86366952109103</v>
      </c>
    </row>
    <row r="380" spans="1:10" ht="15">
      <c r="A380" s="38"/>
      <c r="B380" s="38"/>
      <c r="C380" s="38">
        <v>4040</v>
      </c>
      <c r="D380" s="85" t="s">
        <v>24</v>
      </c>
      <c r="E380" s="143"/>
      <c r="F380" s="145"/>
      <c r="G380" s="147"/>
      <c r="H380" s="67">
        <v>4808.27</v>
      </c>
      <c r="I380" s="67">
        <v>4808.27</v>
      </c>
      <c r="J380" s="67">
        <f t="shared" si="8"/>
        <v>100</v>
      </c>
    </row>
    <row r="381" spans="1:10" ht="15">
      <c r="A381" s="38"/>
      <c r="B381" s="37"/>
      <c r="C381" s="38">
        <v>4110</v>
      </c>
      <c r="D381" s="85" t="s">
        <v>25</v>
      </c>
      <c r="E381" s="143"/>
      <c r="F381" s="145"/>
      <c r="G381" s="134"/>
      <c r="H381" s="67">
        <v>11046</v>
      </c>
      <c r="I381" s="67">
        <v>10827.25</v>
      </c>
      <c r="J381" s="67">
        <f t="shared" si="8"/>
        <v>98.01964512040557</v>
      </c>
    </row>
    <row r="382" spans="1:10" ht="15">
      <c r="A382" s="38"/>
      <c r="B382" s="37"/>
      <c r="C382" s="38">
        <v>4120</v>
      </c>
      <c r="D382" s="85" t="s">
        <v>22</v>
      </c>
      <c r="E382" s="143"/>
      <c r="F382" s="145"/>
      <c r="G382" s="134"/>
      <c r="H382" s="67">
        <v>1583</v>
      </c>
      <c r="I382" s="67">
        <v>1024.04</v>
      </c>
      <c r="J382" s="67">
        <f t="shared" si="8"/>
        <v>64.68982943777637</v>
      </c>
    </row>
    <row r="383" spans="1:10" ht="15">
      <c r="A383" s="38"/>
      <c r="B383" s="37"/>
      <c r="C383" s="38">
        <v>4210</v>
      </c>
      <c r="D383" s="85" t="s">
        <v>10</v>
      </c>
      <c r="E383" s="143"/>
      <c r="F383" s="145"/>
      <c r="G383" s="134"/>
      <c r="H383" s="67">
        <v>39010</v>
      </c>
      <c r="I383" s="67">
        <v>36761.81</v>
      </c>
      <c r="J383" s="67">
        <f t="shared" si="8"/>
        <v>94.23688797744167</v>
      </c>
    </row>
    <row r="384" spans="1:10" ht="15">
      <c r="A384" s="38"/>
      <c r="B384" s="37"/>
      <c r="C384" s="38">
        <v>4280</v>
      </c>
      <c r="D384" s="85" t="s">
        <v>95</v>
      </c>
      <c r="E384" s="143"/>
      <c r="F384" s="145"/>
      <c r="G384" s="134"/>
      <c r="H384" s="67">
        <v>100</v>
      </c>
      <c r="I384" s="67">
        <v>0</v>
      </c>
      <c r="J384" s="67">
        <f t="shared" si="8"/>
        <v>0</v>
      </c>
    </row>
    <row r="385" spans="1:10" ht="15">
      <c r="A385" s="38"/>
      <c r="B385" s="37"/>
      <c r="C385" s="38">
        <v>4300</v>
      </c>
      <c r="D385" s="85" t="s">
        <v>8</v>
      </c>
      <c r="E385" s="143"/>
      <c r="F385" s="145"/>
      <c r="G385" s="134"/>
      <c r="H385" s="67">
        <v>141050.63</v>
      </c>
      <c r="I385" s="67">
        <v>128036.09</v>
      </c>
      <c r="J385" s="67">
        <f t="shared" si="8"/>
        <v>90.77314294874117</v>
      </c>
    </row>
    <row r="386" spans="1:10" ht="15">
      <c r="A386" s="38"/>
      <c r="B386" s="37"/>
      <c r="C386" s="38">
        <v>4430</v>
      </c>
      <c r="D386" s="85" t="s">
        <v>15</v>
      </c>
      <c r="E386" s="143"/>
      <c r="F386" s="145"/>
      <c r="G386" s="134"/>
      <c r="H386" s="67">
        <v>2690</v>
      </c>
      <c r="I386" s="67">
        <v>2571</v>
      </c>
      <c r="J386" s="67">
        <f t="shared" si="8"/>
        <v>95.57620817843866</v>
      </c>
    </row>
    <row r="387" spans="1:10" ht="15">
      <c r="A387" s="38"/>
      <c r="B387" s="38"/>
      <c r="C387" s="38">
        <v>4440</v>
      </c>
      <c r="D387" s="85" t="s">
        <v>75</v>
      </c>
      <c r="E387" s="143"/>
      <c r="F387" s="145"/>
      <c r="G387" s="147"/>
      <c r="H387" s="67">
        <v>2187.86</v>
      </c>
      <c r="I387" s="67">
        <v>2187.86</v>
      </c>
      <c r="J387" s="67">
        <f t="shared" si="8"/>
        <v>100</v>
      </c>
    </row>
    <row r="388" spans="1:10" ht="15">
      <c r="A388" s="38"/>
      <c r="B388" s="37"/>
      <c r="C388" s="38">
        <v>4700</v>
      </c>
      <c r="D388" s="85" t="s">
        <v>370</v>
      </c>
      <c r="E388" s="143"/>
      <c r="F388" s="145"/>
      <c r="G388" s="134"/>
      <c r="H388" s="67">
        <v>0</v>
      </c>
      <c r="I388" s="67">
        <v>0</v>
      </c>
      <c r="J388" s="67">
        <v>0</v>
      </c>
    </row>
    <row r="389" spans="1:10" ht="15">
      <c r="A389" s="92"/>
      <c r="B389" s="93">
        <v>80146</v>
      </c>
      <c r="C389" s="92" t="s">
        <v>35</v>
      </c>
      <c r="D389" s="94" t="s">
        <v>214</v>
      </c>
      <c r="E389" s="99">
        <v>0</v>
      </c>
      <c r="F389" s="99">
        <v>0</v>
      </c>
      <c r="G389" s="96">
        <v>0</v>
      </c>
      <c r="H389" s="99">
        <f>SUM(H390:H393)</f>
        <v>20068</v>
      </c>
      <c r="I389" s="99">
        <f>SUM(I390:I393)</f>
        <v>17854.3</v>
      </c>
      <c r="J389" s="99">
        <f>I389/H389*100</f>
        <v>88.9690053817022</v>
      </c>
    </row>
    <row r="390" spans="1:10" ht="15">
      <c r="A390" s="38"/>
      <c r="B390" s="37"/>
      <c r="C390" s="38">
        <v>4210</v>
      </c>
      <c r="D390" s="85" t="s">
        <v>10</v>
      </c>
      <c r="E390" s="143"/>
      <c r="F390" s="145"/>
      <c r="G390" s="147"/>
      <c r="H390" s="67">
        <v>7668</v>
      </c>
      <c r="I390" s="67">
        <v>7665.57</v>
      </c>
      <c r="J390" s="67">
        <f t="shared" si="8"/>
        <v>99.96830985915493</v>
      </c>
    </row>
    <row r="391" spans="1:10" ht="15">
      <c r="A391" s="38"/>
      <c r="B391" s="37"/>
      <c r="C391" s="38">
        <v>4300</v>
      </c>
      <c r="D391" s="85" t="s">
        <v>8</v>
      </c>
      <c r="E391" s="143"/>
      <c r="F391" s="145"/>
      <c r="G391" s="134"/>
      <c r="H391" s="67">
        <v>5500</v>
      </c>
      <c r="I391" s="67">
        <v>3550.06</v>
      </c>
      <c r="J391" s="67">
        <f t="shared" si="8"/>
        <v>64.54654545454545</v>
      </c>
    </row>
    <row r="392" spans="1:10" ht="15">
      <c r="A392" s="38"/>
      <c r="B392" s="37"/>
      <c r="C392" s="38">
        <v>4410</v>
      </c>
      <c r="D392" s="85" t="s">
        <v>26</v>
      </c>
      <c r="E392" s="143"/>
      <c r="F392" s="145"/>
      <c r="G392" s="134"/>
      <c r="H392" s="67">
        <v>1200</v>
      </c>
      <c r="I392" s="67">
        <v>1049.67</v>
      </c>
      <c r="J392" s="67">
        <f t="shared" si="8"/>
        <v>87.47250000000001</v>
      </c>
    </row>
    <row r="393" spans="1:10" ht="30">
      <c r="A393" s="38"/>
      <c r="B393" s="38"/>
      <c r="C393" s="38">
        <v>4700</v>
      </c>
      <c r="D393" s="85" t="s">
        <v>158</v>
      </c>
      <c r="E393" s="143"/>
      <c r="F393" s="145"/>
      <c r="G393" s="147"/>
      <c r="H393" s="67">
        <v>5700</v>
      </c>
      <c r="I393" s="67">
        <v>5589</v>
      </c>
      <c r="J393" s="67">
        <f t="shared" si="8"/>
        <v>98.05263157894737</v>
      </c>
    </row>
    <row r="394" spans="1:10" ht="15">
      <c r="A394" s="92"/>
      <c r="B394" s="93">
        <v>80148</v>
      </c>
      <c r="C394" s="92" t="s">
        <v>35</v>
      </c>
      <c r="D394" s="94" t="s">
        <v>215</v>
      </c>
      <c r="E394" s="99">
        <v>0</v>
      </c>
      <c r="F394" s="99">
        <f>F395</f>
        <v>17.86</v>
      </c>
      <c r="G394" s="100">
        <v>0</v>
      </c>
      <c r="H394" s="99">
        <f>SUM(H396:H402)</f>
        <v>57894</v>
      </c>
      <c r="I394" s="99">
        <f>SUM(I396:I402)</f>
        <v>56777.14000000001</v>
      </c>
      <c r="J394" s="99">
        <f aca="true" t="shared" si="9" ref="J394:J402">I394/H394*100</f>
        <v>98.0708536290462</v>
      </c>
    </row>
    <row r="395" spans="1:10" ht="43.5">
      <c r="A395" s="92"/>
      <c r="B395" s="93"/>
      <c r="C395" s="38">
        <v>2400</v>
      </c>
      <c r="D395" s="105" t="s">
        <v>348</v>
      </c>
      <c r="E395" s="67">
        <v>0</v>
      </c>
      <c r="F395" s="67">
        <v>17.86</v>
      </c>
      <c r="G395" s="96">
        <v>0</v>
      </c>
      <c r="H395" s="99"/>
      <c r="I395" s="99"/>
      <c r="J395" s="99"/>
    </row>
    <row r="396" spans="1:10" ht="15">
      <c r="A396" s="38"/>
      <c r="B396" s="37"/>
      <c r="C396" s="38">
        <v>4010</v>
      </c>
      <c r="D396" s="85" t="s">
        <v>42</v>
      </c>
      <c r="E396" s="67"/>
      <c r="F396" s="62"/>
      <c r="G396" s="44"/>
      <c r="H396" s="67">
        <v>43236</v>
      </c>
      <c r="I396" s="67">
        <v>43230.68</v>
      </c>
      <c r="J396" s="67">
        <f t="shared" si="9"/>
        <v>99.98769543898604</v>
      </c>
    </row>
    <row r="397" spans="1:10" ht="15">
      <c r="A397" s="38"/>
      <c r="B397" s="37"/>
      <c r="C397" s="38">
        <v>4040</v>
      </c>
      <c r="D397" s="85" t="s">
        <v>24</v>
      </c>
      <c r="E397" s="67"/>
      <c r="F397" s="62"/>
      <c r="G397" s="44"/>
      <c r="H397" s="67">
        <v>2816</v>
      </c>
      <c r="I397" s="67">
        <v>2815.1</v>
      </c>
      <c r="J397" s="67">
        <f t="shared" si="9"/>
        <v>99.96803977272727</v>
      </c>
    </row>
    <row r="398" spans="1:10" ht="15">
      <c r="A398" s="38"/>
      <c r="B398" s="37"/>
      <c r="C398" s="38">
        <v>4110</v>
      </c>
      <c r="D398" s="85" t="s">
        <v>25</v>
      </c>
      <c r="E398" s="67"/>
      <c r="F398" s="62"/>
      <c r="G398" s="44"/>
      <c r="H398" s="67">
        <v>6695</v>
      </c>
      <c r="I398" s="67">
        <v>6646.22</v>
      </c>
      <c r="J398" s="67">
        <f t="shared" si="9"/>
        <v>99.27139656460045</v>
      </c>
    </row>
    <row r="399" spans="1:10" ht="15">
      <c r="A399" s="38"/>
      <c r="B399" s="37"/>
      <c r="C399" s="38">
        <v>4120</v>
      </c>
      <c r="D399" s="85" t="s">
        <v>22</v>
      </c>
      <c r="E399" s="67"/>
      <c r="F399" s="62"/>
      <c r="G399" s="44"/>
      <c r="H399" s="67">
        <v>959</v>
      </c>
      <c r="I399" s="67">
        <v>0</v>
      </c>
      <c r="J399" s="67">
        <f t="shared" si="9"/>
        <v>0</v>
      </c>
    </row>
    <row r="400" spans="1:10" ht="15">
      <c r="A400" s="38"/>
      <c r="B400" s="37"/>
      <c r="C400" s="38">
        <v>4210</v>
      </c>
      <c r="D400" s="85" t="s">
        <v>256</v>
      </c>
      <c r="E400" s="67"/>
      <c r="F400" s="62"/>
      <c r="G400" s="44"/>
      <c r="H400" s="67">
        <v>1000</v>
      </c>
      <c r="I400" s="67">
        <v>999.23</v>
      </c>
      <c r="J400" s="67">
        <f t="shared" si="9"/>
        <v>99.923</v>
      </c>
    </row>
    <row r="401" spans="1:10" ht="15">
      <c r="A401" s="38"/>
      <c r="B401" s="37"/>
      <c r="C401" s="38">
        <v>4300</v>
      </c>
      <c r="D401" s="85" t="s">
        <v>8</v>
      </c>
      <c r="E401" s="67"/>
      <c r="F401" s="62"/>
      <c r="G401" s="44"/>
      <c r="H401" s="67">
        <v>1000</v>
      </c>
      <c r="I401" s="67">
        <v>897.91</v>
      </c>
      <c r="J401" s="67">
        <f t="shared" si="9"/>
        <v>89.791</v>
      </c>
    </row>
    <row r="402" spans="1:10" ht="15">
      <c r="A402" s="38"/>
      <c r="B402" s="37"/>
      <c r="C402" s="38">
        <v>4440</v>
      </c>
      <c r="D402" s="85" t="s">
        <v>75</v>
      </c>
      <c r="E402" s="67"/>
      <c r="F402" s="62"/>
      <c r="G402" s="44"/>
      <c r="H402" s="67">
        <v>2188</v>
      </c>
      <c r="I402" s="67">
        <v>2188</v>
      </c>
      <c r="J402" s="67">
        <f t="shared" si="9"/>
        <v>100</v>
      </c>
    </row>
    <row r="403" spans="1:10" ht="15">
      <c r="A403" s="92"/>
      <c r="B403" s="93">
        <v>80195</v>
      </c>
      <c r="C403" s="92" t="s">
        <v>35</v>
      </c>
      <c r="D403" s="94" t="s">
        <v>17</v>
      </c>
      <c r="E403" s="99">
        <f>E404</f>
        <v>0</v>
      </c>
      <c r="F403" s="99">
        <f>F404</f>
        <v>0</v>
      </c>
      <c r="G403" s="96">
        <v>0</v>
      </c>
      <c r="H403" s="99">
        <f>H405+H406</f>
        <v>26103</v>
      </c>
      <c r="I403" s="99">
        <f>I406+I405</f>
        <v>26103</v>
      </c>
      <c r="J403" s="99">
        <f t="shared" si="8"/>
        <v>100</v>
      </c>
    </row>
    <row r="404" spans="1:10" s="213" customFormat="1" ht="15">
      <c r="A404" s="38"/>
      <c r="B404" s="37"/>
      <c r="C404" s="38">
        <v>2030</v>
      </c>
      <c r="D404" s="85" t="s">
        <v>342</v>
      </c>
      <c r="E404" s="67"/>
      <c r="F404" s="67"/>
      <c r="G404" s="59"/>
      <c r="H404" s="67"/>
      <c r="I404" s="67"/>
      <c r="J404" s="67"/>
    </row>
    <row r="405" spans="1:11" ht="15">
      <c r="A405" s="92"/>
      <c r="B405" s="93"/>
      <c r="C405" s="38">
        <v>4170</v>
      </c>
      <c r="D405" s="85" t="s">
        <v>371</v>
      </c>
      <c r="E405" s="67"/>
      <c r="F405" s="67"/>
      <c r="G405" s="59"/>
      <c r="H405" s="67">
        <v>0</v>
      </c>
      <c r="I405" s="67">
        <v>0</v>
      </c>
      <c r="J405" s="67">
        <v>0</v>
      </c>
      <c r="K405" s="213"/>
    </row>
    <row r="406" spans="1:10" ht="15">
      <c r="A406" s="38"/>
      <c r="B406" s="37"/>
      <c r="C406" s="38">
        <v>4440</v>
      </c>
      <c r="D406" s="85" t="s">
        <v>75</v>
      </c>
      <c r="E406" s="143"/>
      <c r="F406" s="145"/>
      <c r="G406" s="134"/>
      <c r="H406" s="67">
        <v>26103</v>
      </c>
      <c r="I406" s="67">
        <v>26103</v>
      </c>
      <c r="J406" s="67">
        <f t="shared" si="8"/>
        <v>100</v>
      </c>
    </row>
    <row r="407" spans="1:10" ht="14.25">
      <c r="A407" s="39">
        <v>851</v>
      </c>
      <c r="B407" s="68"/>
      <c r="C407" s="39" t="s">
        <v>35</v>
      </c>
      <c r="D407" s="105" t="s">
        <v>45</v>
      </c>
      <c r="E407" s="133"/>
      <c r="F407" s="133"/>
      <c r="G407" s="134"/>
      <c r="H407" s="70">
        <f>H408+H411</f>
        <v>47000</v>
      </c>
      <c r="I407" s="70">
        <f>I408+I411</f>
        <v>43504.2</v>
      </c>
      <c r="J407" s="70">
        <f t="shared" si="8"/>
        <v>92.56212765957447</v>
      </c>
    </row>
    <row r="408" spans="1:10" ht="15">
      <c r="A408" s="92"/>
      <c r="B408" s="93">
        <v>85153</v>
      </c>
      <c r="C408" s="92" t="s">
        <v>35</v>
      </c>
      <c r="D408" s="94" t="s">
        <v>265</v>
      </c>
      <c r="E408" s="138"/>
      <c r="F408" s="138"/>
      <c r="G408" s="165"/>
      <c r="H408" s="99">
        <f>H410+H409</f>
        <v>4000</v>
      </c>
      <c r="I408" s="99">
        <f>I410+I409</f>
        <v>2995</v>
      </c>
      <c r="J408" s="99">
        <f t="shared" si="8"/>
        <v>74.875</v>
      </c>
    </row>
    <row r="409" spans="1:10" ht="15">
      <c r="A409" s="38"/>
      <c r="B409" s="37"/>
      <c r="C409" s="38">
        <v>4210</v>
      </c>
      <c r="D409" s="85" t="s">
        <v>129</v>
      </c>
      <c r="E409" s="143"/>
      <c r="F409" s="143"/>
      <c r="G409" s="156"/>
      <c r="H409" s="67">
        <v>1050</v>
      </c>
      <c r="I409" s="67">
        <v>695</v>
      </c>
      <c r="J409" s="67">
        <v>66.19</v>
      </c>
    </row>
    <row r="410" spans="1:10" ht="15">
      <c r="A410" s="38"/>
      <c r="B410" s="37"/>
      <c r="C410" s="38">
        <v>4300</v>
      </c>
      <c r="D410" s="85" t="s">
        <v>8</v>
      </c>
      <c r="E410" s="143"/>
      <c r="F410" s="145"/>
      <c r="G410" s="134"/>
      <c r="H410" s="67">
        <v>2950</v>
      </c>
      <c r="I410" s="67">
        <v>2300</v>
      </c>
      <c r="J410" s="67">
        <f>I410/H410*100</f>
        <v>77.96610169491525</v>
      </c>
    </row>
    <row r="411" spans="1:10" ht="15">
      <c r="A411" s="92"/>
      <c r="B411" s="92">
        <v>85154</v>
      </c>
      <c r="C411" s="92" t="s">
        <v>35</v>
      </c>
      <c r="D411" s="94" t="s">
        <v>266</v>
      </c>
      <c r="E411" s="138"/>
      <c r="F411" s="138"/>
      <c r="G411" s="139"/>
      <c r="H411" s="99">
        <f>SUM(H412:H418)</f>
        <v>43000</v>
      </c>
      <c r="I411" s="99">
        <f>SUM(I412:I418)</f>
        <v>40509.2</v>
      </c>
      <c r="J411" s="99">
        <v>94.21</v>
      </c>
    </row>
    <row r="412" spans="1:10" s="5" customFormat="1" ht="15">
      <c r="A412" s="38"/>
      <c r="B412" s="37"/>
      <c r="C412" s="38">
        <v>4170</v>
      </c>
      <c r="D412" s="85" t="s">
        <v>216</v>
      </c>
      <c r="E412" s="143"/>
      <c r="F412" s="145"/>
      <c r="G412" s="134"/>
      <c r="H412" s="67">
        <v>12000</v>
      </c>
      <c r="I412" s="67">
        <v>11078</v>
      </c>
      <c r="J412" s="67">
        <v>92.32</v>
      </c>
    </row>
    <row r="413" spans="1:10" s="8" customFormat="1" ht="15">
      <c r="A413" s="38"/>
      <c r="B413" s="37"/>
      <c r="C413" s="38">
        <v>4210</v>
      </c>
      <c r="D413" s="85" t="s">
        <v>129</v>
      </c>
      <c r="E413" s="143"/>
      <c r="F413" s="145"/>
      <c r="G413" s="134"/>
      <c r="H413" s="67">
        <v>13960</v>
      </c>
      <c r="I413" s="67">
        <v>13528.7</v>
      </c>
      <c r="J413" s="67">
        <f t="shared" si="8"/>
        <v>96.91045845272207</v>
      </c>
    </row>
    <row r="414" spans="1:10" s="8" customFormat="1" ht="15">
      <c r="A414" s="38"/>
      <c r="B414" s="38"/>
      <c r="C414" s="38">
        <v>4240</v>
      </c>
      <c r="D414" s="85" t="s">
        <v>217</v>
      </c>
      <c r="E414" s="143"/>
      <c r="F414" s="145"/>
      <c r="G414" s="147"/>
      <c r="H414" s="67">
        <v>600</v>
      </c>
      <c r="I414" s="67">
        <v>0</v>
      </c>
      <c r="J414" s="67">
        <f t="shared" si="8"/>
        <v>0</v>
      </c>
    </row>
    <row r="415" spans="1:10" ht="15">
      <c r="A415" s="38"/>
      <c r="B415" s="38"/>
      <c r="C415" s="38">
        <v>4300</v>
      </c>
      <c r="D415" s="85" t="s">
        <v>139</v>
      </c>
      <c r="E415" s="143"/>
      <c r="F415" s="145"/>
      <c r="G415" s="147"/>
      <c r="H415" s="67">
        <v>14000</v>
      </c>
      <c r="I415" s="67">
        <v>13872.5</v>
      </c>
      <c r="J415" s="67">
        <f t="shared" si="8"/>
        <v>99.08928571428571</v>
      </c>
    </row>
    <row r="416" spans="1:10" ht="15">
      <c r="A416" s="38"/>
      <c r="B416" s="38"/>
      <c r="C416" s="38">
        <v>4410</v>
      </c>
      <c r="D416" s="85" t="s">
        <v>149</v>
      </c>
      <c r="E416" s="143"/>
      <c r="F416" s="145"/>
      <c r="G416" s="147"/>
      <c r="H416" s="67">
        <v>100</v>
      </c>
      <c r="I416" s="67">
        <v>0</v>
      </c>
      <c r="J416" s="67">
        <f t="shared" si="8"/>
        <v>0</v>
      </c>
    </row>
    <row r="417" spans="1:10" ht="15">
      <c r="A417" s="38"/>
      <c r="B417" s="38"/>
      <c r="C417" s="38">
        <v>4430</v>
      </c>
      <c r="D417" s="85" t="s">
        <v>177</v>
      </c>
      <c r="E417" s="143"/>
      <c r="F417" s="145"/>
      <c r="G417" s="147"/>
      <c r="H417" s="67">
        <v>240</v>
      </c>
      <c r="I417" s="67">
        <v>240</v>
      </c>
      <c r="J417" s="67">
        <f t="shared" si="8"/>
        <v>100</v>
      </c>
    </row>
    <row r="418" spans="1:10" ht="30">
      <c r="A418" s="38"/>
      <c r="B418" s="38"/>
      <c r="C418" s="38">
        <v>4700</v>
      </c>
      <c r="D418" s="85" t="s">
        <v>151</v>
      </c>
      <c r="E418" s="143"/>
      <c r="F418" s="145"/>
      <c r="G418" s="147"/>
      <c r="H418" s="67">
        <v>2100</v>
      </c>
      <c r="I418" s="67">
        <v>1790</v>
      </c>
      <c r="J418" s="67">
        <f t="shared" si="8"/>
        <v>85.23809523809524</v>
      </c>
    </row>
    <row r="419" spans="1:10" ht="14.25">
      <c r="A419" s="39">
        <v>852</v>
      </c>
      <c r="B419" s="39"/>
      <c r="C419" s="39" t="s">
        <v>35</v>
      </c>
      <c r="D419" s="105" t="s">
        <v>69</v>
      </c>
      <c r="E419" s="70">
        <v>1949494.9</v>
      </c>
      <c r="F419" s="70">
        <v>1931527.04</v>
      </c>
      <c r="G419" s="45">
        <f>F419/E419*100</f>
        <v>99.07833254654834</v>
      </c>
      <c r="H419" s="70">
        <v>2467667.46</v>
      </c>
      <c r="I419" s="70">
        <v>2414348.71</v>
      </c>
      <c r="J419" s="70">
        <f t="shared" si="8"/>
        <v>97.83930570612623</v>
      </c>
    </row>
    <row r="420" spans="1:10" ht="15">
      <c r="A420" s="92"/>
      <c r="B420" s="93">
        <v>85202</v>
      </c>
      <c r="C420" s="92" t="s">
        <v>35</v>
      </c>
      <c r="D420" s="94" t="s">
        <v>221</v>
      </c>
      <c r="E420" s="138"/>
      <c r="F420" s="141"/>
      <c r="G420" s="165"/>
      <c r="H420" s="99">
        <f>H421</f>
        <v>26500</v>
      </c>
      <c r="I420" s="99">
        <f>I421</f>
        <v>24695.32</v>
      </c>
      <c r="J420" s="99">
        <v>93.19</v>
      </c>
    </row>
    <row r="421" spans="1:10" ht="30">
      <c r="A421" s="38"/>
      <c r="B421" s="37"/>
      <c r="C421" s="38">
        <v>4330</v>
      </c>
      <c r="D421" s="85" t="s">
        <v>222</v>
      </c>
      <c r="E421" s="143"/>
      <c r="F421" s="145"/>
      <c r="G421" s="147"/>
      <c r="H421" s="67">
        <v>26500</v>
      </c>
      <c r="I421" s="67">
        <v>24695.32</v>
      </c>
      <c r="J421" s="67">
        <v>93.19</v>
      </c>
    </row>
    <row r="422" spans="1:10" ht="15">
      <c r="A422" s="92"/>
      <c r="B422" s="93">
        <v>85203</v>
      </c>
      <c r="C422" s="92" t="s">
        <v>35</v>
      </c>
      <c r="D422" s="94" t="s">
        <v>223</v>
      </c>
      <c r="E422" s="99"/>
      <c r="F422" s="99"/>
      <c r="G422" s="96"/>
      <c r="H422" s="99">
        <f>SUM(H425:H439)</f>
        <v>0</v>
      </c>
      <c r="I422" s="99">
        <f>SUM(I425:I439)</f>
        <v>0</v>
      </c>
      <c r="J422" s="99">
        <v>0</v>
      </c>
    </row>
    <row r="423" spans="1:10" ht="45">
      <c r="A423" s="38"/>
      <c r="B423" s="37"/>
      <c r="C423" s="38">
        <v>2320</v>
      </c>
      <c r="D423" s="85" t="s">
        <v>224</v>
      </c>
      <c r="E423" s="67"/>
      <c r="F423" s="67"/>
      <c r="G423" s="64"/>
      <c r="H423" s="143"/>
      <c r="I423" s="143"/>
      <c r="J423" s="143"/>
    </row>
    <row r="424" spans="1:10" ht="30">
      <c r="A424" s="38"/>
      <c r="B424" s="37"/>
      <c r="C424" s="38">
        <v>2700</v>
      </c>
      <c r="D424" s="85" t="s">
        <v>372</v>
      </c>
      <c r="E424" s="67"/>
      <c r="F424" s="67"/>
      <c r="G424" s="64"/>
      <c r="H424" s="143"/>
      <c r="I424" s="143"/>
      <c r="J424" s="143"/>
    </row>
    <row r="425" spans="1:10" ht="22.5" customHeight="1">
      <c r="A425" s="38"/>
      <c r="B425" s="37"/>
      <c r="C425" s="38">
        <v>4010</v>
      </c>
      <c r="D425" s="85" t="s">
        <v>174</v>
      </c>
      <c r="E425" s="143"/>
      <c r="F425" s="145"/>
      <c r="G425" s="134"/>
      <c r="H425" s="67">
        <v>0</v>
      </c>
      <c r="I425" s="67">
        <v>0</v>
      </c>
      <c r="J425" s="67">
        <v>0</v>
      </c>
    </row>
    <row r="426" spans="1:10" s="5" customFormat="1" ht="23.25" customHeight="1">
      <c r="A426" s="38"/>
      <c r="B426" s="37"/>
      <c r="C426" s="38">
        <v>4040</v>
      </c>
      <c r="D426" s="85" t="s">
        <v>126</v>
      </c>
      <c r="E426" s="143"/>
      <c r="F426" s="145"/>
      <c r="G426" s="134"/>
      <c r="H426" s="67">
        <v>0</v>
      </c>
      <c r="I426" s="67">
        <v>0</v>
      </c>
      <c r="J426" s="67">
        <v>0</v>
      </c>
    </row>
    <row r="427" spans="1:10" s="7" customFormat="1" ht="15">
      <c r="A427" s="38"/>
      <c r="B427" s="37"/>
      <c r="C427" s="38">
        <v>4110</v>
      </c>
      <c r="D427" s="85" t="s">
        <v>225</v>
      </c>
      <c r="E427" s="143"/>
      <c r="F427" s="145"/>
      <c r="G427" s="134"/>
      <c r="H427" s="67">
        <v>0</v>
      </c>
      <c r="I427" s="67">
        <v>0</v>
      </c>
      <c r="J427" s="67">
        <v>0</v>
      </c>
    </row>
    <row r="428" spans="1:10" s="7" customFormat="1" ht="15">
      <c r="A428" s="38"/>
      <c r="B428" s="37"/>
      <c r="C428" s="38">
        <v>4120</v>
      </c>
      <c r="D428" s="85" t="s">
        <v>128</v>
      </c>
      <c r="E428" s="143"/>
      <c r="F428" s="145"/>
      <c r="G428" s="134"/>
      <c r="H428" s="67">
        <v>0</v>
      </c>
      <c r="I428" s="67">
        <v>0</v>
      </c>
      <c r="J428" s="67">
        <v>0</v>
      </c>
    </row>
    <row r="429" spans="1:10" s="7" customFormat="1" ht="15">
      <c r="A429" s="38"/>
      <c r="B429" s="37"/>
      <c r="C429" s="38">
        <v>4210</v>
      </c>
      <c r="D429" s="85" t="s">
        <v>129</v>
      </c>
      <c r="E429" s="143"/>
      <c r="F429" s="145"/>
      <c r="G429" s="134"/>
      <c r="H429" s="67">
        <v>0</v>
      </c>
      <c r="I429" s="67">
        <v>0</v>
      </c>
      <c r="J429" s="67">
        <v>0</v>
      </c>
    </row>
    <row r="430" spans="1:10" s="7" customFormat="1" ht="15">
      <c r="A430" s="38"/>
      <c r="B430" s="37"/>
      <c r="C430" s="38">
        <v>4260</v>
      </c>
      <c r="D430" s="85" t="s">
        <v>218</v>
      </c>
      <c r="E430" s="143"/>
      <c r="F430" s="145"/>
      <c r="G430" s="134"/>
      <c r="H430" s="67">
        <v>0</v>
      </c>
      <c r="I430" s="67">
        <v>0</v>
      </c>
      <c r="J430" s="67">
        <v>0</v>
      </c>
    </row>
    <row r="431" spans="1:10" s="7" customFormat="1" ht="15">
      <c r="A431" s="38"/>
      <c r="B431" s="37"/>
      <c r="C431" s="38">
        <v>4280</v>
      </c>
      <c r="D431" s="85" t="s">
        <v>131</v>
      </c>
      <c r="E431" s="143"/>
      <c r="F431" s="145"/>
      <c r="G431" s="134"/>
      <c r="H431" s="67">
        <v>0</v>
      </c>
      <c r="I431" s="67">
        <v>0</v>
      </c>
      <c r="J431" s="67">
        <v>0</v>
      </c>
    </row>
    <row r="432" spans="1:10" s="7" customFormat="1" ht="15">
      <c r="A432" s="38"/>
      <c r="B432" s="37"/>
      <c r="C432" s="38">
        <v>4300</v>
      </c>
      <c r="D432" s="85" t="s">
        <v>139</v>
      </c>
      <c r="E432" s="143"/>
      <c r="F432" s="145"/>
      <c r="G432" s="134"/>
      <c r="H432" s="67">
        <v>0</v>
      </c>
      <c r="I432" s="67">
        <v>0</v>
      </c>
      <c r="J432" s="67">
        <v>0</v>
      </c>
    </row>
    <row r="433" spans="1:10" s="7" customFormat="1" ht="30">
      <c r="A433" s="38"/>
      <c r="B433" s="37"/>
      <c r="C433" s="38">
        <v>4360</v>
      </c>
      <c r="D433" s="85" t="s">
        <v>227</v>
      </c>
      <c r="E433" s="143"/>
      <c r="F433" s="145"/>
      <c r="G433" s="134"/>
      <c r="H433" s="67">
        <v>0</v>
      </c>
      <c r="I433" s="67">
        <v>0</v>
      </c>
      <c r="J433" s="67">
        <v>0</v>
      </c>
    </row>
    <row r="434" spans="1:10" s="7" customFormat="1" ht="15">
      <c r="A434" s="38"/>
      <c r="B434" s="37"/>
      <c r="C434" s="38">
        <v>4410</v>
      </c>
      <c r="D434" s="85" t="s">
        <v>149</v>
      </c>
      <c r="E434" s="143"/>
      <c r="F434" s="145"/>
      <c r="G434" s="134"/>
      <c r="H434" s="67">
        <v>0</v>
      </c>
      <c r="I434" s="67">
        <v>0</v>
      </c>
      <c r="J434" s="67">
        <v>0</v>
      </c>
    </row>
    <row r="435" spans="1:10" s="7" customFormat="1" ht="15">
      <c r="A435" s="38"/>
      <c r="B435" s="37"/>
      <c r="C435" s="38">
        <v>4430</v>
      </c>
      <c r="D435" s="85" t="s">
        <v>177</v>
      </c>
      <c r="E435" s="143"/>
      <c r="F435" s="145"/>
      <c r="G435" s="134"/>
      <c r="H435" s="67">
        <v>0</v>
      </c>
      <c r="I435" s="67">
        <v>0</v>
      </c>
      <c r="J435" s="67">
        <v>0</v>
      </c>
    </row>
    <row r="436" spans="1:10" s="7" customFormat="1" ht="15">
      <c r="A436" s="38"/>
      <c r="B436" s="37"/>
      <c r="C436" s="38">
        <v>4440</v>
      </c>
      <c r="D436" s="85" t="s">
        <v>150</v>
      </c>
      <c r="E436" s="143"/>
      <c r="F436" s="145"/>
      <c r="G436" s="134"/>
      <c r="H436" s="67">
        <v>0</v>
      </c>
      <c r="I436" s="67">
        <v>0</v>
      </c>
      <c r="J436" s="67">
        <v>0</v>
      </c>
    </row>
    <row r="437" spans="1:10" s="7" customFormat="1" ht="30">
      <c r="A437" s="38"/>
      <c r="B437" s="37"/>
      <c r="C437" s="38">
        <v>4700</v>
      </c>
      <c r="D437" s="85" t="s">
        <v>151</v>
      </c>
      <c r="E437" s="143"/>
      <c r="F437" s="145"/>
      <c r="G437" s="134"/>
      <c r="H437" s="67">
        <v>0</v>
      </c>
      <c r="I437" s="67">
        <v>0</v>
      </c>
      <c r="J437" s="67">
        <v>0</v>
      </c>
    </row>
    <row r="438" spans="1:10" s="7" customFormat="1" ht="30">
      <c r="A438" s="38"/>
      <c r="B438" s="37"/>
      <c r="C438" s="38">
        <v>4740</v>
      </c>
      <c r="D438" s="85" t="s">
        <v>228</v>
      </c>
      <c r="E438" s="143"/>
      <c r="F438" s="145"/>
      <c r="G438" s="147"/>
      <c r="H438" s="67">
        <v>0</v>
      </c>
      <c r="I438" s="67">
        <v>0</v>
      </c>
      <c r="J438" s="67">
        <v>0</v>
      </c>
    </row>
    <row r="439" spans="1:10" s="7" customFormat="1" ht="30">
      <c r="A439" s="38"/>
      <c r="B439" s="37"/>
      <c r="C439" s="38">
        <v>4750</v>
      </c>
      <c r="D439" s="85" t="s">
        <v>229</v>
      </c>
      <c r="E439" s="143"/>
      <c r="F439" s="145"/>
      <c r="G439" s="134"/>
      <c r="H439" s="67">
        <v>0</v>
      </c>
      <c r="I439" s="67">
        <v>0</v>
      </c>
      <c r="J439" s="67">
        <v>0</v>
      </c>
    </row>
    <row r="440" spans="1:10" s="7" customFormat="1" ht="15">
      <c r="A440" s="38"/>
      <c r="B440" s="68">
        <v>85204</v>
      </c>
      <c r="C440" s="39" t="s">
        <v>35</v>
      </c>
      <c r="D440" s="105" t="s">
        <v>397</v>
      </c>
      <c r="E440" s="133"/>
      <c r="F440" s="136"/>
      <c r="G440" s="147"/>
      <c r="H440" s="70">
        <v>10500</v>
      </c>
      <c r="I440" s="70">
        <v>10322.61</v>
      </c>
      <c r="J440" s="70">
        <v>98.31</v>
      </c>
    </row>
    <row r="441" spans="1:10" s="7" customFormat="1" ht="15">
      <c r="A441" s="38"/>
      <c r="B441" s="37"/>
      <c r="C441" s="38">
        <v>3110</v>
      </c>
      <c r="D441" s="85" t="s">
        <v>239</v>
      </c>
      <c r="E441" s="143"/>
      <c r="F441" s="145"/>
      <c r="G441" s="134"/>
      <c r="H441" s="67">
        <v>10500</v>
      </c>
      <c r="I441" s="67">
        <v>10322.61</v>
      </c>
      <c r="J441" s="67">
        <v>98.31</v>
      </c>
    </row>
    <row r="442" spans="1:10" s="7" customFormat="1" ht="15">
      <c r="A442" s="38"/>
      <c r="B442" s="37"/>
      <c r="C442" s="38">
        <v>4210</v>
      </c>
      <c r="D442" s="85" t="s">
        <v>129</v>
      </c>
      <c r="E442" s="143"/>
      <c r="F442" s="145"/>
      <c r="G442" s="134"/>
      <c r="H442" s="67">
        <v>0</v>
      </c>
      <c r="I442" s="67">
        <v>0</v>
      </c>
      <c r="J442" s="67">
        <v>0</v>
      </c>
    </row>
    <row r="443" spans="1:10" s="7" customFormat="1" ht="14.25">
      <c r="A443" s="39"/>
      <c r="B443" s="68">
        <v>85206</v>
      </c>
      <c r="C443" s="39" t="s">
        <v>35</v>
      </c>
      <c r="D443" s="105" t="s">
        <v>349</v>
      </c>
      <c r="E443" s="133">
        <v>0</v>
      </c>
      <c r="F443" s="133">
        <v>0</v>
      </c>
      <c r="G443" s="134">
        <v>0</v>
      </c>
      <c r="H443" s="70">
        <v>33487</v>
      </c>
      <c r="I443" s="70">
        <v>28627.39</v>
      </c>
      <c r="J443" s="70">
        <v>85.49</v>
      </c>
    </row>
    <row r="444" spans="1:10" s="7" customFormat="1" ht="15">
      <c r="A444" s="38"/>
      <c r="B444" s="37"/>
      <c r="C444" s="38">
        <v>2030</v>
      </c>
      <c r="D444" s="85" t="s">
        <v>342</v>
      </c>
      <c r="E444" s="143">
        <v>0</v>
      </c>
      <c r="F444" s="143">
        <v>0</v>
      </c>
      <c r="G444" s="134">
        <v>0</v>
      </c>
      <c r="H444" s="67"/>
      <c r="I444" s="67"/>
      <c r="J444" s="67"/>
    </row>
    <row r="445" spans="1:10" s="7" customFormat="1" ht="15">
      <c r="A445" s="38"/>
      <c r="B445" s="37"/>
      <c r="C445" s="38">
        <v>3110</v>
      </c>
      <c r="D445" s="85" t="s">
        <v>239</v>
      </c>
      <c r="E445" s="143"/>
      <c r="F445" s="145"/>
      <c r="G445" s="134"/>
      <c r="H445" s="67">
        <v>0</v>
      </c>
      <c r="I445" s="67">
        <v>0</v>
      </c>
      <c r="J445" s="67">
        <v>0</v>
      </c>
    </row>
    <row r="446" spans="1:10" s="7" customFormat="1" ht="15">
      <c r="A446" s="38"/>
      <c r="B446" s="37"/>
      <c r="C446" s="38">
        <v>4010</v>
      </c>
      <c r="D446" s="85" t="s">
        <v>174</v>
      </c>
      <c r="E446" s="143"/>
      <c r="F446" s="145"/>
      <c r="G446" s="134"/>
      <c r="H446" s="67">
        <v>12663</v>
      </c>
      <c r="I446" s="67">
        <v>10000</v>
      </c>
      <c r="J446" s="67">
        <v>78.97</v>
      </c>
    </row>
    <row r="447" spans="1:10" s="7" customFormat="1" ht="15">
      <c r="A447" s="38"/>
      <c r="B447" s="37"/>
      <c r="C447" s="38">
        <v>4110</v>
      </c>
      <c r="D447" s="85" t="s">
        <v>225</v>
      </c>
      <c r="E447" s="143"/>
      <c r="F447" s="145"/>
      <c r="G447" s="134"/>
      <c r="H447" s="67">
        <v>4258</v>
      </c>
      <c r="I447" s="67">
        <v>4209.21</v>
      </c>
      <c r="J447" s="67">
        <v>98.85</v>
      </c>
    </row>
    <row r="448" spans="1:10" s="7" customFormat="1" ht="15">
      <c r="A448" s="38"/>
      <c r="B448" s="37"/>
      <c r="C448" s="38">
        <v>4120</v>
      </c>
      <c r="D448" s="85" t="s">
        <v>128</v>
      </c>
      <c r="E448" s="143"/>
      <c r="F448" s="145"/>
      <c r="G448" s="134"/>
      <c r="H448" s="67">
        <v>606</v>
      </c>
      <c r="I448" s="67">
        <v>575.8</v>
      </c>
      <c r="J448" s="67">
        <v>95.02</v>
      </c>
    </row>
    <row r="449" spans="1:10" s="7" customFormat="1" ht="15">
      <c r="A449" s="38"/>
      <c r="B449" s="37"/>
      <c r="C449" s="38">
        <v>4170</v>
      </c>
      <c r="D449" s="85" t="s">
        <v>216</v>
      </c>
      <c r="E449" s="143"/>
      <c r="F449" s="145"/>
      <c r="G449" s="134"/>
      <c r="H449" s="67">
        <v>13500</v>
      </c>
      <c r="I449" s="67">
        <v>13500</v>
      </c>
      <c r="J449" s="67">
        <v>100</v>
      </c>
    </row>
    <row r="450" spans="1:10" s="7" customFormat="1" ht="15">
      <c r="A450" s="38"/>
      <c r="B450" s="37"/>
      <c r="C450" s="38">
        <v>4210</v>
      </c>
      <c r="D450" s="85" t="s">
        <v>373</v>
      </c>
      <c r="E450" s="143"/>
      <c r="F450" s="145"/>
      <c r="G450" s="134"/>
      <c r="H450" s="67">
        <v>2000</v>
      </c>
      <c r="I450" s="67">
        <v>342.38</v>
      </c>
      <c r="J450" s="67">
        <v>17.12</v>
      </c>
    </row>
    <row r="451" spans="1:10" s="7" customFormat="1" ht="15">
      <c r="A451" s="38"/>
      <c r="B451" s="37"/>
      <c r="C451" s="38">
        <v>4300</v>
      </c>
      <c r="D451" s="85" t="s">
        <v>139</v>
      </c>
      <c r="E451" s="143"/>
      <c r="F451" s="145"/>
      <c r="G451" s="134"/>
      <c r="H451" s="67">
        <v>50</v>
      </c>
      <c r="I451" s="67">
        <v>0</v>
      </c>
      <c r="J451" s="67">
        <v>0</v>
      </c>
    </row>
    <row r="452" spans="1:10" s="7" customFormat="1" ht="15">
      <c r="A452" s="38"/>
      <c r="B452" s="37"/>
      <c r="C452" s="38">
        <v>4410</v>
      </c>
      <c r="D452" s="85" t="s">
        <v>149</v>
      </c>
      <c r="E452" s="143"/>
      <c r="F452" s="145"/>
      <c r="G452" s="134"/>
      <c r="H452" s="67">
        <v>410</v>
      </c>
      <c r="I452" s="67">
        <v>0</v>
      </c>
      <c r="J452" s="67">
        <v>0</v>
      </c>
    </row>
    <row r="453" spans="1:10" s="7" customFormat="1" ht="15">
      <c r="A453" s="38"/>
      <c r="B453" s="37"/>
      <c r="C453" s="38">
        <v>4700</v>
      </c>
      <c r="D453" s="85" t="s">
        <v>393</v>
      </c>
      <c r="E453" s="143"/>
      <c r="F453" s="145"/>
      <c r="G453" s="134"/>
      <c r="H453" s="67">
        <v>0</v>
      </c>
      <c r="I453" s="67">
        <v>0</v>
      </c>
      <c r="J453" s="67">
        <v>0</v>
      </c>
    </row>
    <row r="454" spans="1:10" s="7" customFormat="1" ht="30">
      <c r="A454" s="92"/>
      <c r="B454" s="93">
        <v>85212</v>
      </c>
      <c r="C454" s="92" t="s">
        <v>35</v>
      </c>
      <c r="D454" s="94" t="s">
        <v>230</v>
      </c>
      <c r="E454" s="99">
        <f>E457</f>
        <v>1373015</v>
      </c>
      <c r="F454" s="99">
        <v>1359640.91</v>
      </c>
      <c r="G454" s="100">
        <f>F454/E454*100</f>
        <v>99.02593271013062</v>
      </c>
      <c r="H454" s="99">
        <f>SUM(H458:H471)</f>
        <v>1390869.27</v>
      </c>
      <c r="I454" s="99">
        <f>SUM(I458:I471)</f>
        <v>1361513.8599999999</v>
      </c>
      <c r="J454" s="99">
        <f>I454/H454*100</f>
        <v>97.8894199021307</v>
      </c>
    </row>
    <row r="455" spans="1:10" s="7" customFormat="1" ht="15">
      <c r="A455" s="92"/>
      <c r="B455" s="93"/>
      <c r="C455" s="38">
        <v>970</v>
      </c>
      <c r="D455" s="85" t="s">
        <v>284</v>
      </c>
      <c r="E455" s="99">
        <v>0</v>
      </c>
      <c r="F455" s="99">
        <v>0</v>
      </c>
      <c r="G455" s="100">
        <v>0</v>
      </c>
      <c r="H455" s="99"/>
      <c r="I455" s="99"/>
      <c r="J455" s="99"/>
    </row>
    <row r="456" spans="1:10" s="7" customFormat="1" ht="30">
      <c r="A456" s="92"/>
      <c r="B456" s="93"/>
      <c r="C456" s="38">
        <v>980</v>
      </c>
      <c r="D456" s="85" t="s">
        <v>402</v>
      </c>
      <c r="E456" s="99">
        <v>0</v>
      </c>
      <c r="F456" s="99">
        <v>13671.77</v>
      </c>
      <c r="G456" s="100">
        <v>0</v>
      </c>
      <c r="H456" s="99"/>
      <c r="I456" s="99"/>
      <c r="J456" s="99"/>
    </row>
    <row r="457" spans="1:10" s="7" customFormat="1" ht="45" customHeight="1">
      <c r="A457" s="38"/>
      <c r="B457" s="38"/>
      <c r="C457" s="38">
        <v>2010</v>
      </c>
      <c r="D457" s="85" t="s">
        <v>231</v>
      </c>
      <c r="E457" s="67">
        <v>1373015</v>
      </c>
      <c r="F457" s="67">
        <v>1345969.14</v>
      </c>
      <c r="G457" s="65">
        <f>F457/E457*100</f>
        <v>98.0301846665914</v>
      </c>
      <c r="H457" s="143"/>
      <c r="I457" s="143"/>
      <c r="J457" s="133"/>
    </row>
    <row r="458" spans="1:10" s="7" customFormat="1" ht="15">
      <c r="A458" s="38"/>
      <c r="B458" s="38"/>
      <c r="C458" s="38">
        <v>3110</v>
      </c>
      <c r="D458" s="85" t="s">
        <v>46</v>
      </c>
      <c r="E458" s="143"/>
      <c r="F458" s="145"/>
      <c r="G458" s="144"/>
      <c r="H458" s="67">
        <v>1325319.04</v>
      </c>
      <c r="I458" s="67">
        <v>1298273.18</v>
      </c>
      <c r="J458" s="67">
        <f aca="true" t="shared" si="10" ref="J458:J465">I458/H458*100</f>
        <v>97.95929438997571</v>
      </c>
    </row>
    <row r="459" spans="1:10" s="7" customFormat="1" ht="15">
      <c r="A459" s="38"/>
      <c r="B459" s="37"/>
      <c r="C459" s="38">
        <v>4010</v>
      </c>
      <c r="D459" s="85" t="s">
        <v>42</v>
      </c>
      <c r="E459" s="143"/>
      <c r="F459" s="145"/>
      <c r="G459" s="144"/>
      <c r="H459" s="67">
        <v>40615.12</v>
      </c>
      <c r="I459" s="67">
        <v>40615.12</v>
      </c>
      <c r="J459" s="67">
        <f t="shared" si="10"/>
        <v>100</v>
      </c>
    </row>
    <row r="460" spans="1:10" s="7" customFormat="1" ht="15">
      <c r="A460" s="38"/>
      <c r="B460" s="37"/>
      <c r="C460" s="38">
        <v>4040</v>
      </c>
      <c r="D460" s="85" t="s">
        <v>24</v>
      </c>
      <c r="E460" s="143"/>
      <c r="F460" s="145"/>
      <c r="G460" s="144"/>
      <c r="H460" s="67">
        <v>3141.39</v>
      </c>
      <c r="I460" s="67">
        <v>3141.39</v>
      </c>
      <c r="J460" s="67">
        <f t="shared" si="10"/>
        <v>100</v>
      </c>
    </row>
    <row r="461" spans="1:10" s="7" customFormat="1" ht="15">
      <c r="A461" s="38"/>
      <c r="B461" s="38"/>
      <c r="C461" s="38">
        <v>4110</v>
      </c>
      <c r="D461" s="85" t="s">
        <v>25</v>
      </c>
      <c r="E461" s="143"/>
      <c r="F461" s="145"/>
      <c r="G461" s="144"/>
      <c r="H461" s="67">
        <v>7344.28</v>
      </c>
      <c r="I461" s="67">
        <v>7344.28</v>
      </c>
      <c r="J461" s="67">
        <f t="shared" si="10"/>
        <v>100</v>
      </c>
    </row>
    <row r="462" spans="1:10" s="7" customFormat="1" ht="15">
      <c r="A462" s="38"/>
      <c r="B462" s="38"/>
      <c r="C462" s="38">
        <v>4120</v>
      </c>
      <c r="D462" s="85" t="s">
        <v>22</v>
      </c>
      <c r="E462" s="143"/>
      <c r="F462" s="145"/>
      <c r="G462" s="144"/>
      <c r="H462" s="67">
        <v>0</v>
      </c>
      <c r="I462" s="67">
        <v>0</v>
      </c>
      <c r="J462" s="67">
        <v>0</v>
      </c>
    </row>
    <row r="463" spans="1:10" ht="21.75" customHeight="1">
      <c r="A463" s="38"/>
      <c r="B463" s="37"/>
      <c r="C463" s="38">
        <v>4210</v>
      </c>
      <c r="D463" s="85" t="s">
        <v>10</v>
      </c>
      <c r="E463" s="143"/>
      <c r="F463" s="145"/>
      <c r="G463" s="156"/>
      <c r="H463" s="67">
        <v>2900</v>
      </c>
      <c r="I463" s="64">
        <v>1758.95</v>
      </c>
      <c r="J463" s="67">
        <f t="shared" si="10"/>
        <v>60.65344827586207</v>
      </c>
    </row>
    <row r="464" spans="1:10" ht="21" customHeight="1">
      <c r="A464" s="38"/>
      <c r="B464" s="37"/>
      <c r="C464" s="38">
        <v>4280</v>
      </c>
      <c r="D464" s="85" t="s">
        <v>131</v>
      </c>
      <c r="E464" s="143"/>
      <c r="F464" s="145"/>
      <c r="G464" s="156"/>
      <c r="H464" s="67">
        <v>0</v>
      </c>
      <c r="I464" s="64">
        <v>0</v>
      </c>
      <c r="J464" s="67">
        <v>0</v>
      </c>
    </row>
    <row r="465" spans="1:10" ht="18" customHeight="1">
      <c r="A465" s="38"/>
      <c r="B465" s="37"/>
      <c r="C465" s="38">
        <v>4300</v>
      </c>
      <c r="D465" s="85" t="s">
        <v>8</v>
      </c>
      <c r="E465" s="143"/>
      <c r="F465" s="145"/>
      <c r="G465" s="156"/>
      <c r="H465" s="67">
        <v>3000</v>
      </c>
      <c r="I465" s="64">
        <v>2277.7</v>
      </c>
      <c r="J465" s="67">
        <f t="shared" si="10"/>
        <v>75.92333333333333</v>
      </c>
    </row>
    <row r="466" spans="1:10" ht="19.5" customHeight="1">
      <c r="A466" s="38"/>
      <c r="B466" s="37"/>
      <c r="C466" s="38">
        <v>4410</v>
      </c>
      <c r="D466" s="85" t="s">
        <v>149</v>
      </c>
      <c r="E466" s="143"/>
      <c r="F466" s="145"/>
      <c r="G466" s="156"/>
      <c r="H466" s="67">
        <v>100</v>
      </c>
      <c r="I466" s="64">
        <v>43.8</v>
      </c>
      <c r="J466" s="49">
        <f aca="true" t="shared" si="11" ref="J466:J472">I466/H466*100</f>
        <v>43.8</v>
      </c>
    </row>
    <row r="467" spans="1:10" ht="15">
      <c r="A467" s="38"/>
      <c r="B467" s="38"/>
      <c r="C467" s="38">
        <v>4440</v>
      </c>
      <c r="D467" s="85" t="s">
        <v>27</v>
      </c>
      <c r="E467" s="143"/>
      <c r="F467" s="145"/>
      <c r="G467" s="147"/>
      <c r="H467" s="67">
        <v>1093.93</v>
      </c>
      <c r="I467" s="67">
        <v>1093.93</v>
      </c>
      <c r="J467" s="67">
        <f t="shared" si="11"/>
        <v>100</v>
      </c>
    </row>
    <row r="468" spans="1:10" ht="15">
      <c r="A468" s="38"/>
      <c r="B468" s="38"/>
      <c r="C468" s="38">
        <v>4580</v>
      </c>
      <c r="D468" s="85" t="s">
        <v>442</v>
      </c>
      <c r="E468" s="143"/>
      <c r="F468" s="145"/>
      <c r="G468" s="147"/>
      <c r="H468" s="67">
        <v>6505.51</v>
      </c>
      <c r="I468" s="67">
        <v>6505.51</v>
      </c>
      <c r="J468" s="67">
        <f t="shared" si="11"/>
        <v>100</v>
      </c>
    </row>
    <row r="469" spans="1:10" ht="30">
      <c r="A469" s="38"/>
      <c r="B469" s="38"/>
      <c r="C469" s="38">
        <v>4700</v>
      </c>
      <c r="D469" s="85" t="s">
        <v>151</v>
      </c>
      <c r="E469" s="143"/>
      <c r="F469" s="145"/>
      <c r="G469" s="147"/>
      <c r="H469" s="67">
        <v>850</v>
      </c>
      <c r="I469" s="67">
        <v>460</v>
      </c>
      <c r="J469" s="67">
        <f t="shared" si="11"/>
        <v>54.11764705882353</v>
      </c>
    </row>
    <row r="470" spans="1:10" ht="30">
      <c r="A470" s="38"/>
      <c r="B470" s="37"/>
      <c r="C470" s="38">
        <v>4740</v>
      </c>
      <c r="D470" s="85" t="s">
        <v>152</v>
      </c>
      <c r="E470" s="143"/>
      <c r="F470" s="145"/>
      <c r="G470" s="134"/>
      <c r="H470" s="67">
        <v>0</v>
      </c>
      <c r="I470" s="67">
        <v>0</v>
      </c>
      <c r="J470" s="67">
        <v>0</v>
      </c>
    </row>
    <row r="471" spans="1:10" ht="30">
      <c r="A471" s="38"/>
      <c r="B471" s="37"/>
      <c r="C471" s="38">
        <v>4750</v>
      </c>
      <c r="D471" s="85" t="s">
        <v>229</v>
      </c>
      <c r="E471" s="143"/>
      <c r="F471" s="145"/>
      <c r="G471" s="156"/>
      <c r="H471" s="67">
        <v>0</v>
      </c>
      <c r="I471" s="67">
        <v>0</v>
      </c>
      <c r="J471" s="67">
        <v>0</v>
      </c>
    </row>
    <row r="472" spans="1:10" ht="45">
      <c r="A472" s="92"/>
      <c r="B472" s="93">
        <v>85213</v>
      </c>
      <c r="C472" s="92" t="s">
        <v>35</v>
      </c>
      <c r="D472" s="94" t="s">
        <v>232</v>
      </c>
      <c r="E472" s="99">
        <f>E473+E474</f>
        <v>23083</v>
      </c>
      <c r="F472" s="99">
        <f>F473+F474</f>
        <v>22797.760000000002</v>
      </c>
      <c r="G472" s="96">
        <f>F472/E472*100</f>
        <v>98.7642854048434</v>
      </c>
      <c r="H472" s="99">
        <f>H475</f>
        <v>23083</v>
      </c>
      <c r="I472" s="99">
        <f>I475</f>
        <v>22797.76</v>
      </c>
      <c r="J472" s="99">
        <f t="shared" si="11"/>
        <v>98.76428540484339</v>
      </c>
    </row>
    <row r="473" spans="1:10" ht="30">
      <c r="A473" s="38"/>
      <c r="B473" s="37"/>
      <c r="C473" s="38">
        <v>2010</v>
      </c>
      <c r="D473" s="85" t="s">
        <v>231</v>
      </c>
      <c r="E473" s="67">
        <v>8089</v>
      </c>
      <c r="F473" s="67">
        <v>8087.4</v>
      </c>
      <c r="G473" s="59">
        <f>F473/E473*100</f>
        <v>99.98022005192236</v>
      </c>
      <c r="H473" s="143"/>
      <c r="I473" s="143"/>
      <c r="J473" s="133"/>
    </row>
    <row r="474" spans="1:10" ht="30">
      <c r="A474" s="38"/>
      <c r="B474" s="37"/>
      <c r="C474" s="38">
        <v>2030</v>
      </c>
      <c r="D474" s="85" t="s">
        <v>208</v>
      </c>
      <c r="E474" s="67">
        <v>14994</v>
      </c>
      <c r="F474" s="67">
        <v>14710.36</v>
      </c>
      <c r="G474" s="59">
        <f>F474/E474*100</f>
        <v>98.10830999066293</v>
      </c>
      <c r="H474" s="143"/>
      <c r="I474" s="143"/>
      <c r="J474" s="133"/>
    </row>
    <row r="475" spans="1:10" ht="15">
      <c r="A475" s="38"/>
      <c r="B475" s="37"/>
      <c r="C475" s="38">
        <v>4130</v>
      </c>
      <c r="D475" s="85" t="s">
        <v>233</v>
      </c>
      <c r="E475" s="143"/>
      <c r="F475" s="145"/>
      <c r="G475" s="134"/>
      <c r="H475" s="67">
        <v>23083</v>
      </c>
      <c r="I475" s="67">
        <v>22797.76</v>
      </c>
      <c r="J475" s="67">
        <f>I475/H475*100</f>
        <v>98.76428540484339</v>
      </c>
    </row>
    <row r="476" spans="1:10" ht="30">
      <c r="A476" s="92"/>
      <c r="B476" s="93">
        <v>85214</v>
      </c>
      <c r="C476" s="92" t="s">
        <v>35</v>
      </c>
      <c r="D476" s="94" t="s">
        <v>234</v>
      </c>
      <c r="E476" s="99">
        <f>E477</f>
        <v>110000</v>
      </c>
      <c r="F476" s="99">
        <f>F477</f>
        <v>109950.3</v>
      </c>
      <c r="G476" s="96">
        <f>F476/E476*100</f>
        <v>99.95481818181818</v>
      </c>
      <c r="H476" s="99">
        <f>H478+H479</f>
        <v>157032.9</v>
      </c>
      <c r="I476" s="99">
        <f>I478+I479</f>
        <v>153404.9</v>
      </c>
      <c r="J476" s="99">
        <f>I476/H476*100</f>
        <v>97.68965611664817</v>
      </c>
    </row>
    <row r="477" spans="1:10" ht="30">
      <c r="A477" s="38"/>
      <c r="B477" s="37"/>
      <c r="C477" s="38">
        <v>2030</v>
      </c>
      <c r="D477" s="85" t="s">
        <v>208</v>
      </c>
      <c r="E477" s="67">
        <v>110000</v>
      </c>
      <c r="F477" s="67">
        <v>109950.3</v>
      </c>
      <c r="G477" s="59">
        <f>F477/E477*100</f>
        <v>99.95481818181818</v>
      </c>
      <c r="H477" s="67"/>
      <c r="I477" s="67"/>
      <c r="J477" s="70"/>
    </row>
    <row r="478" spans="1:10" ht="15">
      <c r="A478" s="38"/>
      <c r="B478" s="37"/>
      <c r="C478" s="38">
        <v>3110</v>
      </c>
      <c r="D478" s="85" t="s">
        <v>46</v>
      </c>
      <c r="E478" s="143"/>
      <c r="F478" s="145"/>
      <c r="G478" s="156"/>
      <c r="H478" s="67">
        <v>140805.15</v>
      </c>
      <c r="I478" s="67">
        <v>140706.34</v>
      </c>
      <c r="J478" s="67">
        <f aca="true" t="shared" si="12" ref="J478:J483">I478/H478*100</f>
        <v>99.9298250099517</v>
      </c>
    </row>
    <row r="479" spans="1:10" ht="33" customHeight="1">
      <c r="A479" s="38"/>
      <c r="B479" s="37"/>
      <c r="C479" s="38">
        <v>3119</v>
      </c>
      <c r="D479" s="85" t="s">
        <v>267</v>
      </c>
      <c r="E479" s="143"/>
      <c r="F479" s="145"/>
      <c r="G479" s="156"/>
      <c r="H479" s="67">
        <v>16227.75</v>
      </c>
      <c r="I479" s="67">
        <v>12698.56</v>
      </c>
      <c r="J479" s="67">
        <f t="shared" si="12"/>
        <v>78.25212983931846</v>
      </c>
    </row>
    <row r="480" spans="1:10" ht="33" customHeight="1">
      <c r="A480" s="92"/>
      <c r="B480" s="93">
        <v>85215</v>
      </c>
      <c r="C480" s="92" t="s">
        <v>35</v>
      </c>
      <c r="D480" s="94" t="s">
        <v>235</v>
      </c>
      <c r="E480" s="99">
        <v>1055.9</v>
      </c>
      <c r="F480" s="99">
        <v>1026.39</v>
      </c>
      <c r="G480" s="96">
        <v>97.21</v>
      </c>
      <c r="H480" s="99">
        <v>58855.9</v>
      </c>
      <c r="I480" s="99">
        <v>58191.47</v>
      </c>
      <c r="J480" s="99">
        <f t="shared" si="12"/>
        <v>98.87109023904146</v>
      </c>
    </row>
    <row r="481" spans="1:10" ht="18.75" customHeight="1">
      <c r="A481" s="38"/>
      <c r="B481" s="37"/>
      <c r="C481" s="38">
        <v>3110</v>
      </c>
      <c r="D481" s="85" t="s">
        <v>46</v>
      </c>
      <c r="E481" s="143">
        <v>1055.9</v>
      </c>
      <c r="F481" s="145">
        <v>1026.39</v>
      </c>
      <c r="G481" s="156">
        <v>97.21</v>
      </c>
      <c r="H481" s="67">
        <v>58834.78</v>
      </c>
      <c r="I481" s="67">
        <v>58173.89</v>
      </c>
      <c r="J481" s="67">
        <f t="shared" si="12"/>
        <v>98.8767018420057</v>
      </c>
    </row>
    <row r="482" spans="1:10" ht="18.75" customHeight="1">
      <c r="A482" s="38"/>
      <c r="B482" s="37"/>
      <c r="C482" s="38">
        <v>4210</v>
      </c>
      <c r="D482" s="85" t="s">
        <v>10</v>
      </c>
      <c r="E482" s="143"/>
      <c r="F482" s="145"/>
      <c r="G482" s="156"/>
      <c r="H482" s="67">
        <v>21.12</v>
      </c>
      <c r="I482" s="67">
        <v>17.58</v>
      </c>
      <c r="J482" s="67">
        <f t="shared" si="12"/>
        <v>83.23863636363636</v>
      </c>
    </row>
    <row r="483" spans="1:10" s="117" customFormat="1" ht="18.75" customHeight="1">
      <c r="A483" s="92"/>
      <c r="B483" s="93">
        <v>85216</v>
      </c>
      <c r="C483" s="92"/>
      <c r="D483" s="94" t="s">
        <v>285</v>
      </c>
      <c r="E483" s="99">
        <f>E484</f>
        <v>200000</v>
      </c>
      <c r="F483" s="99">
        <f>F484</f>
        <v>196932.96</v>
      </c>
      <c r="G483" s="96">
        <v>98.47</v>
      </c>
      <c r="H483" s="99">
        <f>H485</f>
        <v>200000</v>
      </c>
      <c r="I483" s="99">
        <f>I485</f>
        <v>196932.96</v>
      </c>
      <c r="J483" s="99">
        <f t="shared" si="12"/>
        <v>98.46648</v>
      </c>
    </row>
    <row r="484" spans="1:10" s="117" customFormat="1" ht="18.75" customHeight="1">
      <c r="A484" s="38"/>
      <c r="B484" s="37"/>
      <c r="C484" s="38">
        <v>2030</v>
      </c>
      <c r="D484" s="85" t="s">
        <v>208</v>
      </c>
      <c r="E484" s="67">
        <v>200000</v>
      </c>
      <c r="F484" s="67">
        <v>196932.96</v>
      </c>
      <c r="G484" s="59">
        <f>F484/E484*100</f>
        <v>98.46648</v>
      </c>
      <c r="H484" s="67"/>
      <c r="I484" s="67"/>
      <c r="J484" s="67"/>
    </row>
    <row r="485" spans="1:10" ht="18.75" customHeight="1">
      <c r="A485" s="38"/>
      <c r="B485" s="37"/>
      <c r="C485" s="38">
        <v>3110</v>
      </c>
      <c r="D485" s="85" t="s">
        <v>46</v>
      </c>
      <c r="E485" s="143"/>
      <c r="F485" s="145"/>
      <c r="G485" s="156"/>
      <c r="H485" s="67">
        <v>200000</v>
      </c>
      <c r="I485" s="67">
        <v>196932.96</v>
      </c>
      <c r="J485" s="67">
        <v>98.47</v>
      </c>
    </row>
    <row r="486" spans="1:10" ht="15">
      <c r="A486" s="92"/>
      <c r="B486" s="93">
        <v>85219</v>
      </c>
      <c r="C486" s="92" t="s">
        <v>35</v>
      </c>
      <c r="D486" s="94" t="s">
        <v>236</v>
      </c>
      <c r="E486" s="99">
        <f>E487+E488</f>
        <v>110883</v>
      </c>
      <c r="F486" s="99">
        <f>F488+F487</f>
        <v>110796.59</v>
      </c>
      <c r="G486" s="96">
        <f>F486/E486*100</f>
        <v>99.9220710117872</v>
      </c>
      <c r="H486" s="99">
        <f>SUM(H489:H504)</f>
        <v>346190.14</v>
      </c>
      <c r="I486" s="99">
        <f>SUM(I489:I504)</f>
        <v>338925.07000000007</v>
      </c>
      <c r="J486" s="99">
        <f>I486/H486*100</f>
        <v>97.90142203356804</v>
      </c>
    </row>
    <row r="487" spans="1:10" ht="33" customHeight="1">
      <c r="A487" s="38"/>
      <c r="B487" s="37"/>
      <c r="C487" s="38">
        <v>2010</v>
      </c>
      <c r="D487" s="85" t="s">
        <v>231</v>
      </c>
      <c r="E487" s="67">
        <v>20131</v>
      </c>
      <c r="F487" s="67">
        <v>20131</v>
      </c>
      <c r="G487" s="59">
        <f>F487/E487*100</f>
        <v>100</v>
      </c>
      <c r="H487" s="143"/>
      <c r="I487" s="143"/>
      <c r="J487" s="143"/>
    </row>
    <row r="488" spans="1:10" ht="36.75" customHeight="1">
      <c r="A488" s="38"/>
      <c r="B488" s="37"/>
      <c r="C488" s="38">
        <v>2030</v>
      </c>
      <c r="D488" s="85" t="s">
        <v>208</v>
      </c>
      <c r="E488" s="67">
        <v>90752</v>
      </c>
      <c r="F488" s="67">
        <v>90665.59</v>
      </c>
      <c r="G488" s="65">
        <f>F488/E488*100</f>
        <v>99.90478446755994</v>
      </c>
      <c r="H488" s="143"/>
      <c r="I488" s="143"/>
      <c r="J488" s="133"/>
    </row>
    <row r="489" spans="1:10" ht="22.5" customHeight="1">
      <c r="A489" s="38"/>
      <c r="B489" s="37"/>
      <c r="C489" s="38">
        <v>3110</v>
      </c>
      <c r="D489" s="85" t="s">
        <v>46</v>
      </c>
      <c r="E489" s="67"/>
      <c r="F489" s="67"/>
      <c r="G489" s="59"/>
      <c r="H489" s="67">
        <v>19830</v>
      </c>
      <c r="I489" s="67">
        <v>19830</v>
      </c>
      <c r="J489" s="67">
        <f>I489/H489*100</f>
        <v>100</v>
      </c>
    </row>
    <row r="490" spans="1:10" ht="15">
      <c r="A490" s="38"/>
      <c r="B490" s="37"/>
      <c r="C490" s="38">
        <v>4010</v>
      </c>
      <c r="D490" s="85" t="s">
        <v>42</v>
      </c>
      <c r="E490" s="143"/>
      <c r="F490" s="145"/>
      <c r="G490" s="134"/>
      <c r="H490" s="67">
        <v>221780.11</v>
      </c>
      <c r="I490" s="67">
        <v>219147.45</v>
      </c>
      <c r="J490" s="67">
        <f aca="true" t="shared" si="13" ref="J490:J502">I490/H490*100</f>
        <v>98.81294134086235</v>
      </c>
    </row>
    <row r="491" spans="1:10" ht="15">
      <c r="A491" s="38"/>
      <c r="B491" s="37"/>
      <c r="C491" s="38">
        <v>4040</v>
      </c>
      <c r="D491" s="85" t="s">
        <v>24</v>
      </c>
      <c r="E491" s="143"/>
      <c r="F491" s="145"/>
      <c r="G491" s="134"/>
      <c r="H491" s="67">
        <v>18996.64</v>
      </c>
      <c r="I491" s="67">
        <v>18900.87</v>
      </c>
      <c r="J491" s="67">
        <f t="shared" si="13"/>
        <v>99.49585821492643</v>
      </c>
    </row>
    <row r="492" spans="1:10" ht="15">
      <c r="A492" s="38"/>
      <c r="B492" s="37"/>
      <c r="C492" s="38">
        <v>4110</v>
      </c>
      <c r="D492" s="85" t="s">
        <v>25</v>
      </c>
      <c r="E492" s="143"/>
      <c r="F492" s="145"/>
      <c r="G492" s="134"/>
      <c r="H492" s="67">
        <v>41209.61</v>
      </c>
      <c r="I492" s="67">
        <v>41209.61</v>
      </c>
      <c r="J492" s="67">
        <f t="shared" si="13"/>
        <v>100</v>
      </c>
    </row>
    <row r="493" spans="1:10" ht="15">
      <c r="A493" s="38"/>
      <c r="B493" s="38"/>
      <c r="C493" s="38">
        <v>4120</v>
      </c>
      <c r="D493" s="85" t="s">
        <v>22</v>
      </c>
      <c r="E493" s="143"/>
      <c r="F493" s="145"/>
      <c r="G493" s="147"/>
      <c r="H493" s="67">
        <v>3149.75</v>
      </c>
      <c r="I493" s="67">
        <v>2785.08</v>
      </c>
      <c r="J493" s="67">
        <f t="shared" si="13"/>
        <v>88.42225573458211</v>
      </c>
    </row>
    <row r="494" spans="1:10" ht="15">
      <c r="A494" s="38"/>
      <c r="B494" s="37"/>
      <c r="C494" s="38">
        <v>4210</v>
      </c>
      <c r="D494" s="85" t="s">
        <v>10</v>
      </c>
      <c r="E494" s="143"/>
      <c r="F494" s="145"/>
      <c r="G494" s="134"/>
      <c r="H494" s="67">
        <v>15280.9</v>
      </c>
      <c r="I494" s="67">
        <v>14715.14</v>
      </c>
      <c r="J494" s="67">
        <f t="shared" si="13"/>
        <v>96.29760027223527</v>
      </c>
    </row>
    <row r="495" spans="1:10" ht="15">
      <c r="A495" s="38"/>
      <c r="B495" s="37"/>
      <c r="C495" s="38">
        <v>4280</v>
      </c>
      <c r="D495" s="85" t="s">
        <v>131</v>
      </c>
      <c r="E495" s="143"/>
      <c r="F495" s="145"/>
      <c r="G495" s="134"/>
      <c r="H495" s="67">
        <v>400</v>
      </c>
      <c r="I495" s="67">
        <v>30</v>
      </c>
      <c r="J495" s="67">
        <f t="shared" si="13"/>
        <v>7.5</v>
      </c>
    </row>
    <row r="496" spans="1:10" ht="15">
      <c r="A496" s="38"/>
      <c r="B496" s="38"/>
      <c r="C496" s="38">
        <v>4300</v>
      </c>
      <c r="D496" s="85" t="s">
        <v>8</v>
      </c>
      <c r="E496" s="143"/>
      <c r="F496" s="145"/>
      <c r="G496" s="147"/>
      <c r="H496" s="67">
        <v>4500</v>
      </c>
      <c r="I496" s="67">
        <v>2883.99</v>
      </c>
      <c r="J496" s="67">
        <f t="shared" si="13"/>
        <v>64.08866666666665</v>
      </c>
    </row>
    <row r="497" spans="1:10" ht="30">
      <c r="A497" s="79"/>
      <c r="B497" s="79"/>
      <c r="C497" s="79">
        <v>4360</v>
      </c>
      <c r="D497" s="82" t="s">
        <v>237</v>
      </c>
      <c r="E497" s="154"/>
      <c r="F497" s="159"/>
      <c r="G497" s="147"/>
      <c r="H497" s="103">
        <v>2300</v>
      </c>
      <c r="I497" s="103">
        <v>2121.2</v>
      </c>
      <c r="J497" s="67">
        <f t="shared" si="13"/>
        <v>92.22608695652174</v>
      </c>
    </row>
    <row r="498" spans="1:10" ht="30">
      <c r="A498" s="79"/>
      <c r="B498" s="79"/>
      <c r="C498" s="79">
        <v>4370</v>
      </c>
      <c r="D498" s="82" t="s">
        <v>220</v>
      </c>
      <c r="E498" s="154"/>
      <c r="F498" s="159"/>
      <c r="G498" s="160"/>
      <c r="H498" s="103">
        <v>1100</v>
      </c>
      <c r="I498" s="103">
        <v>1004.2</v>
      </c>
      <c r="J498" s="67">
        <f t="shared" si="13"/>
        <v>91.2909090909091</v>
      </c>
    </row>
    <row r="499" spans="1:10" ht="15">
      <c r="A499" s="38"/>
      <c r="B499" s="37"/>
      <c r="C499" s="38">
        <v>4410</v>
      </c>
      <c r="D499" s="85" t="s">
        <v>26</v>
      </c>
      <c r="E499" s="143"/>
      <c r="F499" s="145"/>
      <c r="G499" s="147"/>
      <c r="H499" s="67">
        <v>7200</v>
      </c>
      <c r="I499" s="67">
        <v>6909.4</v>
      </c>
      <c r="J499" s="67">
        <f t="shared" si="13"/>
        <v>95.96388888888889</v>
      </c>
    </row>
    <row r="500" spans="1:10" ht="15">
      <c r="A500" s="38"/>
      <c r="B500" s="37"/>
      <c r="C500" s="38">
        <v>4430</v>
      </c>
      <c r="D500" s="85" t="s">
        <v>15</v>
      </c>
      <c r="E500" s="143"/>
      <c r="F500" s="145"/>
      <c r="G500" s="134"/>
      <c r="H500" s="67">
        <v>1000</v>
      </c>
      <c r="I500" s="67">
        <v>728</v>
      </c>
      <c r="J500" s="67">
        <f t="shared" si="13"/>
        <v>72.8</v>
      </c>
    </row>
    <row r="501" spans="1:10" ht="15">
      <c r="A501" s="38"/>
      <c r="B501" s="37"/>
      <c r="C501" s="38">
        <v>4440</v>
      </c>
      <c r="D501" s="85" t="s">
        <v>75</v>
      </c>
      <c r="E501" s="143"/>
      <c r="F501" s="145"/>
      <c r="G501" s="134"/>
      <c r="H501" s="67">
        <v>5743.13</v>
      </c>
      <c r="I501" s="67">
        <v>5743.13</v>
      </c>
      <c r="J501" s="67">
        <f t="shared" si="13"/>
        <v>100</v>
      </c>
    </row>
    <row r="502" spans="1:10" ht="30">
      <c r="A502" s="38"/>
      <c r="B502" s="38"/>
      <c r="C502" s="38">
        <v>4700</v>
      </c>
      <c r="D502" s="85" t="s">
        <v>151</v>
      </c>
      <c r="E502" s="143"/>
      <c r="F502" s="145"/>
      <c r="G502" s="147"/>
      <c r="H502" s="67">
        <v>3700</v>
      </c>
      <c r="I502" s="67">
        <v>2917</v>
      </c>
      <c r="J502" s="67">
        <f t="shared" si="13"/>
        <v>78.83783783783784</v>
      </c>
    </row>
    <row r="503" spans="1:10" ht="30">
      <c r="A503" s="38"/>
      <c r="B503" s="38"/>
      <c r="C503" s="38">
        <v>4740</v>
      </c>
      <c r="D503" s="85" t="s">
        <v>152</v>
      </c>
      <c r="E503" s="143"/>
      <c r="F503" s="145"/>
      <c r="G503" s="147"/>
      <c r="H503" s="67">
        <v>0</v>
      </c>
      <c r="I503" s="67">
        <v>0</v>
      </c>
      <c r="J503" s="67">
        <v>0</v>
      </c>
    </row>
    <row r="504" spans="1:10" ht="30">
      <c r="A504" s="38"/>
      <c r="B504" s="37"/>
      <c r="C504" s="38">
        <v>4750</v>
      </c>
      <c r="D504" s="85" t="s">
        <v>211</v>
      </c>
      <c r="E504" s="143"/>
      <c r="F504" s="145"/>
      <c r="G504" s="134"/>
      <c r="H504" s="67">
        <v>0</v>
      </c>
      <c r="I504" s="67">
        <v>0</v>
      </c>
      <c r="J504" s="67">
        <v>0</v>
      </c>
    </row>
    <row r="505" spans="1:10" ht="30">
      <c r="A505" s="92"/>
      <c r="B505" s="92">
        <v>85228</v>
      </c>
      <c r="C505" s="92" t="s">
        <v>35</v>
      </c>
      <c r="D505" s="94" t="s">
        <v>238</v>
      </c>
      <c r="E505" s="138"/>
      <c r="F505" s="138"/>
      <c r="G505" s="139"/>
      <c r="H505" s="99">
        <f>H506</f>
        <v>1000</v>
      </c>
      <c r="I505" s="99">
        <f>I506</f>
        <v>100.16</v>
      </c>
      <c r="J505" s="99">
        <v>10.02</v>
      </c>
    </row>
    <row r="506" spans="1:10" ht="15">
      <c r="A506" s="38"/>
      <c r="B506" s="37"/>
      <c r="C506" s="56">
        <v>4300</v>
      </c>
      <c r="D506" s="83" t="s">
        <v>8</v>
      </c>
      <c r="E506" s="161"/>
      <c r="F506" s="162"/>
      <c r="G506" s="169"/>
      <c r="H506" s="75">
        <v>1000</v>
      </c>
      <c r="I506" s="75">
        <v>100.16</v>
      </c>
      <c r="J506" s="67">
        <v>10.02</v>
      </c>
    </row>
    <row r="507" spans="1:10" ht="15">
      <c r="A507" s="92"/>
      <c r="B507" s="93">
        <v>85295</v>
      </c>
      <c r="C507" s="92" t="s">
        <v>35</v>
      </c>
      <c r="D507" s="94" t="s">
        <v>17</v>
      </c>
      <c r="E507" s="99">
        <f>E509+E510+E508</f>
        <v>131458</v>
      </c>
      <c r="F507" s="99">
        <f>F509+F510+F508</f>
        <v>130382.13</v>
      </c>
      <c r="G507" s="96">
        <f>F507/E507*100</f>
        <v>99.18158651432397</v>
      </c>
      <c r="H507" s="99">
        <v>220149.25</v>
      </c>
      <c r="I507" s="99">
        <f>SUM(I511:I514)</f>
        <v>218837.21</v>
      </c>
      <c r="J507" s="99">
        <f>I507/H507*100</f>
        <v>99.40402249837325</v>
      </c>
    </row>
    <row r="508" spans="1:10" s="213" customFormat="1" ht="15">
      <c r="A508" s="38"/>
      <c r="B508" s="37"/>
      <c r="C508" s="38">
        <v>2010</v>
      </c>
      <c r="D508" s="85" t="s">
        <v>342</v>
      </c>
      <c r="E508" s="67">
        <v>37583</v>
      </c>
      <c r="F508" s="67">
        <v>36507.13</v>
      </c>
      <c r="G508" s="59">
        <v>97.14</v>
      </c>
      <c r="H508" s="67"/>
      <c r="I508" s="67"/>
      <c r="J508" s="67"/>
    </row>
    <row r="509" spans="1:10" ht="30">
      <c r="A509" s="38"/>
      <c r="B509" s="37"/>
      <c r="C509" s="38">
        <v>2030</v>
      </c>
      <c r="D509" s="85" t="s">
        <v>208</v>
      </c>
      <c r="E509" s="67">
        <v>93875</v>
      </c>
      <c r="F509" s="67">
        <v>93875</v>
      </c>
      <c r="G509" s="59">
        <f>F509/E509*100</f>
        <v>100</v>
      </c>
      <c r="H509" s="67"/>
      <c r="I509" s="67"/>
      <c r="J509" s="70"/>
    </row>
    <row r="510" spans="1:10" ht="30">
      <c r="A510" s="38"/>
      <c r="B510" s="37"/>
      <c r="C510" s="38">
        <v>2700</v>
      </c>
      <c r="D510" s="85" t="s">
        <v>108</v>
      </c>
      <c r="E510" s="67"/>
      <c r="F510" s="67"/>
      <c r="G510" s="65"/>
      <c r="H510" s="67"/>
      <c r="I510" s="67"/>
      <c r="J510" s="70"/>
    </row>
    <row r="511" spans="1:10" ht="15">
      <c r="A511" s="38"/>
      <c r="B511" s="37"/>
      <c r="C511" s="38">
        <v>3110</v>
      </c>
      <c r="D511" s="85" t="s">
        <v>239</v>
      </c>
      <c r="E511" s="143"/>
      <c r="F511" s="145"/>
      <c r="G511" s="134"/>
      <c r="H511" s="67">
        <v>203767</v>
      </c>
      <c r="I511" s="67">
        <v>203373</v>
      </c>
      <c r="J511" s="67">
        <f aca="true" t="shared" si="14" ref="J511:J516">I511/H511*100</f>
        <v>99.80664189981695</v>
      </c>
    </row>
    <row r="512" spans="1:10" ht="15">
      <c r="A512" s="38"/>
      <c r="B512" s="37"/>
      <c r="C512" s="38">
        <v>4210</v>
      </c>
      <c r="D512" s="85" t="s">
        <v>129</v>
      </c>
      <c r="E512" s="143"/>
      <c r="F512" s="145"/>
      <c r="G512" s="134"/>
      <c r="H512" s="67">
        <v>5389</v>
      </c>
      <c r="I512" s="67">
        <v>4646.19</v>
      </c>
      <c r="J512" s="67">
        <f t="shared" si="14"/>
        <v>86.21618110966783</v>
      </c>
    </row>
    <row r="513" spans="1:10" ht="20.25" customHeight="1">
      <c r="A513" s="38"/>
      <c r="B513" s="37"/>
      <c r="C513" s="38">
        <v>4220</v>
      </c>
      <c r="D513" s="85" t="s">
        <v>226</v>
      </c>
      <c r="E513" s="143"/>
      <c r="F513" s="145"/>
      <c r="G513" s="134"/>
      <c r="H513" s="67">
        <v>4093.25</v>
      </c>
      <c r="I513" s="67">
        <v>4006.02</v>
      </c>
      <c r="J513" s="67">
        <f t="shared" si="14"/>
        <v>97.86893055640384</v>
      </c>
    </row>
    <row r="514" spans="1:10" ht="15">
      <c r="A514" s="38"/>
      <c r="B514" s="37"/>
      <c r="C514" s="38">
        <v>4300</v>
      </c>
      <c r="D514" s="85" t="s">
        <v>139</v>
      </c>
      <c r="E514" s="143"/>
      <c r="F514" s="145"/>
      <c r="G514" s="134"/>
      <c r="H514" s="67">
        <v>6900</v>
      </c>
      <c r="I514" s="67">
        <v>6812</v>
      </c>
      <c r="J514" s="67">
        <f t="shared" si="14"/>
        <v>98.72463768115942</v>
      </c>
    </row>
    <row r="515" spans="1:10" ht="14.25">
      <c r="A515" s="39">
        <v>853</v>
      </c>
      <c r="B515" s="68"/>
      <c r="C515" s="39" t="s">
        <v>35</v>
      </c>
      <c r="D515" s="105" t="s">
        <v>240</v>
      </c>
      <c r="E515" s="70">
        <f>E516</f>
        <v>363774.16</v>
      </c>
      <c r="F515" s="70">
        <f>F516</f>
        <v>333515.42</v>
      </c>
      <c r="G515" s="44">
        <f>G516</f>
        <v>91.6819985234795</v>
      </c>
      <c r="H515" s="70">
        <f>H516</f>
        <v>363774.16</v>
      </c>
      <c r="I515" s="70">
        <f>I516</f>
        <v>333515.42000000004</v>
      </c>
      <c r="J515" s="70">
        <f t="shared" si="14"/>
        <v>91.68199852347954</v>
      </c>
    </row>
    <row r="516" spans="1:10" ht="15">
      <c r="A516" s="92"/>
      <c r="B516" s="93">
        <v>85395</v>
      </c>
      <c r="C516" s="92" t="s">
        <v>35</v>
      </c>
      <c r="D516" s="94" t="s">
        <v>163</v>
      </c>
      <c r="E516" s="99">
        <f>E517+E518</f>
        <v>363774.16</v>
      </c>
      <c r="F516" s="99">
        <f>F517+F518</f>
        <v>333515.42</v>
      </c>
      <c r="G516" s="100">
        <f>F516/E516*100</f>
        <v>91.6819985234795</v>
      </c>
      <c r="H516" s="99">
        <f>SUM(H519:H535)</f>
        <v>363774.16</v>
      </c>
      <c r="I516" s="99">
        <f>SUM(I519:I535)</f>
        <v>333515.42000000004</v>
      </c>
      <c r="J516" s="99">
        <f t="shared" si="14"/>
        <v>91.68199852347954</v>
      </c>
    </row>
    <row r="517" spans="1:10" ht="30">
      <c r="A517" s="38"/>
      <c r="B517" s="37"/>
      <c r="C517" s="38">
        <v>2007</v>
      </c>
      <c r="D517" s="85" t="s">
        <v>286</v>
      </c>
      <c r="E517" s="67">
        <v>323001.6</v>
      </c>
      <c r="F517" s="67">
        <v>296875.1</v>
      </c>
      <c r="G517" s="59">
        <f>F517/E517*100</f>
        <v>91.91134037726128</v>
      </c>
      <c r="H517" s="143"/>
      <c r="I517" s="143"/>
      <c r="J517" s="143"/>
    </row>
    <row r="518" spans="1:10" ht="30">
      <c r="A518" s="38"/>
      <c r="B518" s="37"/>
      <c r="C518" s="38">
        <v>2009</v>
      </c>
      <c r="D518" s="85" t="s">
        <v>287</v>
      </c>
      <c r="E518" s="67">
        <v>40772.56</v>
      </c>
      <c r="F518" s="67">
        <v>36640.32</v>
      </c>
      <c r="G518" s="59">
        <f>F518/E518*100</f>
        <v>89.86514459724874</v>
      </c>
      <c r="H518" s="143"/>
      <c r="I518" s="143"/>
      <c r="J518" s="143"/>
    </row>
    <row r="519" spans="1:10" ht="15">
      <c r="A519" s="38"/>
      <c r="B519" s="37"/>
      <c r="C519" s="38">
        <v>4017</v>
      </c>
      <c r="D519" s="85" t="s">
        <v>125</v>
      </c>
      <c r="E519" s="143"/>
      <c r="F519" s="145"/>
      <c r="G519" s="134"/>
      <c r="H519" s="67">
        <v>68081.02</v>
      </c>
      <c r="I519" s="67">
        <v>68081.02</v>
      </c>
      <c r="J519" s="67">
        <f>I519/H519*100</f>
        <v>100</v>
      </c>
    </row>
    <row r="520" spans="1:10" ht="15">
      <c r="A520" s="38"/>
      <c r="B520" s="37"/>
      <c r="C520" s="38">
        <v>4019</v>
      </c>
      <c r="D520" s="85" t="s">
        <v>412</v>
      </c>
      <c r="E520" s="143"/>
      <c r="F520" s="145"/>
      <c r="G520" s="134"/>
      <c r="H520" s="67">
        <v>3648.93</v>
      </c>
      <c r="I520" s="67">
        <v>3648.93</v>
      </c>
      <c r="J520" s="67">
        <v>100</v>
      </c>
    </row>
    <row r="521" spans="1:10" ht="15">
      <c r="A521" s="38"/>
      <c r="B521" s="37"/>
      <c r="C521" s="38">
        <v>4117</v>
      </c>
      <c r="D521" s="85" t="s">
        <v>127</v>
      </c>
      <c r="E521" s="143"/>
      <c r="F521" s="145"/>
      <c r="G521" s="134"/>
      <c r="H521" s="67">
        <v>18015.58</v>
      </c>
      <c r="I521" s="67">
        <v>17999.04</v>
      </c>
      <c r="J521" s="67">
        <f>I521/H521*100</f>
        <v>99.908190577267</v>
      </c>
    </row>
    <row r="522" spans="1:10" ht="15">
      <c r="A522" s="38"/>
      <c r="B522" s="37"/>
      <c r="C522" s="38">
        <v>4119</v>
      </c>
      <c r="D522" s="85" t="s">
        <v>414</v>
      </c>
      <c r="E522" s="143"/>
      <c r="F522" s="145"/>
      <c r="G522" s="134"/>
      <c r="H522" s="67">
        <v>1684.57</v>
      </c>
      <c r="I522" s="67">
        <v>1684.57</v>
      </c>
      <c r="J522" s="67">
        <v>100</v>
      </c>
    </row>
    <row r="523" spans="1:10" ht="15">
      <c r="A523" s="38"/>
      <c r="B523" s="37"/>
      <c r="C523" s="38">
        <v>4127</v>
      </c>
      <c r="D523" s="85" t="s">
        <v>415</v>
      </c>
      <c r="E523" s="143"/>
      <c r="F523" s="145"/>
      <c r="G523" s="134"/>
      <c r="H523" s="67">
        <v>2102.6</v>
      </c>
      <c r="I523" s="67">
        <v>2019.91</v>
      </c>
      <c r="J523" s="67">
        <f>I523/H523*100</f>
        <v>96.06725007134025</v>
      </c>
    </row>
    <row r="524" spans="1:10" ht="15">
      <c r="A524" s="38"/>
      <c r="B524" s="37"/>
      <c r="C524" s="38">
        <v>4129</v>
      </c>
      <c r="D524" s="85" t="s">
        <v>415</v>
      </c>
      <c r="E524" s="143"/>
      <c r="F524" s="145"/>
      <c r="G524" s="134"/>
      <c r="H524" s="67">
        <v>195.04</v>
      </c>
      <c r="I524" s="67">
        <v>195.04</v>
      </c>
      <c r="J524" s="67">
        <v>100</v>
      </c>
    </row>
    <row r="525" spans="1:10" ht="22.5" customHeight="1">
      <c r="A525" s="38"/>
      <c r="B525" s="37"/>
      <c r="C525" s="38">
        <v>4177</v>
      </c>
      <c r="D525" s="85" t="s">
        <v>416</v>
      </c>
      <c r="E525" s="143"/>
      <c r="F525" s="145"/>
      <c r="G525" s="134"/>
      <c r="H525" s="67">
        <v>36069.56</v>
      </c>
      <c r="I525" s="67">
        <v>36069.56</v>
      </c>
      <c r="J525" s="67">
        <v>100</v>
      </c>
    </row>
    <row r="526" spans="1:10" ht="22.5" customHeight="1">
      <c r="A526" s="38"/>
      <c r="B526" s="37"/>
      <c r="C526" s="38">
        <v>4179</v>
      </c>
      <c r="D526" s="85" t="s">
        <v>416</v>
      </c>
      <c r="E526" s="143"/>
      <c r="F526" s="145"/>
      <c r="G526" s="134"/>
      <c r="H526" s="67">
        <v>6153.46</v>
      </c>
      <c r="I526" s="67">
        <v>6153.46</v>
      </c>
      <c r="J526" s="67">
        <v>100</v>
      </c>
    </row>
    <row r="527" spans="1:10" ht="15">
      <c r="A527" s="38"/>
      <c r="B527" s="37"/>
      <c r="C527" s="38">
        <v>4217</v>
      </c>
      <c r="D527" s="85" t="s">
        <v>417</v>
      </c>
      <c r="E527" s="143"/>
      <c r="F527" s="145"/>
      <c r="G527" s="134"/>
      <c r="H527" s="67">
        <v>7752.55</v>
      </c>
      <c r="I527" s="67">
        <v>6978.89</v>
      </c>
      <c r="J527" s="67">
        <f>I527/H527*100</f>
        <v>90.0205738756925</v>
      </c>
    </row>
    <row r="528" spans="1:10" ht="15">
      <c r="A528" s="38"/>
      <c r="B528" s="37"/>
      <c r="C528" s="38">
        <v>4219</v>
      </c>
      <c r="D528" s="85" t="s">
        <v>417</v>
      </c>
      <c r="E528" s="143"/>
      <c r="F528" s="145"/>
      <c r="G528" s="134"/>
      <c r="H528" s="67">
        <v>767.7</v>
      </c>
      <c r="I528" s="67">
        <v>767.67</v>
      </c>
      <c r="J528" s="67">
        <v>100</v>
      </c>
    </row>
    <row r="529" spans="1:10" ht="15">
      <c r="A529" s="38"/>
      <c r="B529" s="37"/>
      <c r="C529" s="38">
        <v>4247</v>
      </c>
      <c r="D529" s="85" t="s">
        <v>217</v>
      </c>
      <c r="E529" s="143"/>
      <c r="F529" s="145"/>
      <c r="G529" s="134"/>
      <c r="H529" s="67">
        <v>0</v>
      </c>
      <c r="I529" s="67">
        <v>0</v>
      </c>
      <c r="J529" s="67">
        <v>0</v>
      </c>
    </row>
    <row r="530" spans="1:10" ht="15">
      <c r="A530" s="38"/>
      <c r="B530" s="37"/>
      <c r="C530" s="38">
        <v>4249</v>
      </c>
      <c r="D530" s="85" t="s">
        <v>217</v>
      </c>
      <c r="E530" s="143"/>
      <c r="F530" s="145"/>
      <c r="G530" s="134"/>
      <c r="H530" s="67">
        <v>0</v>
      </c>
      <c r="I530" s="67">
        <v>0</v>
      </c>
      <c r="J530" s="67">
        <v>0</v>
      </c>
    </row>
    <row r="531" spans="1:10" ht="15">
      <c r="A531" s="38"/>
      <c r="B531" s="37"/>
      <c r="C531" s="38">
        <v>4307</v>
      </c>
      <c r="D531" s="85" t="s">
        <v>139</v>
      </c>
      <c r="E531" s="143"/>
      <c r="F531" s="145"/>
      <c r="G531" s="134"/>
      <c r="H531" s="67">
        <v>188254.36</v>
      </c>
      <c r="I531" s="67">
        <v>163017.75</v>
      </c>
      <c r="J531" s="67">
        <f>I531/H531*100</f>
        <v>86.5944087563231</v>
      </c>
    </row>
    <row r="532" spans="1:10" ht="15">
      <c r="A532" s="38"/>
      <c r="B532" s="37"/>
      <c r="C532" s="38">
        <v>4309</v>
      </c>
      <c r="D532" s="85" t="s">
        <v>139</v>
      </c>
      <c r="E532" s="143"/>
      <c r="F532" s="145"/>
      <c r="G532" s="134"/>
      <c r="H532" s="67">
        <v>28034.86</v>
      </c>
      <c r="I532" s="67">
        <v>23905.65</v>
      </c>
      <c r="J532" s="67">
        <f>I532/H532*100</f>
        <v>85.27115883582084</v>
      </c>
    </row>
    <row r="533" spans="1:10" ht="30">
      <c r="A533" s="38"/>
      <c r="B533" s="37"/>
      <c r="C533" s="38">
        <v>4367</v>
      </c>
      <c r="D533" s="85" t="s">
        <v>413</v>
      </c>
      <c r="E533" s="143"/>
      <c r="F533" s="145"/>
      <c r="G533" s="134"/>
      <c r="H533" s="67">
        <v>1632</v>
      </c>
      <c r="I533" s="67">
        <v>1615</v>
      </c>
      <c r="J533" s="67">
        <v>98.96</v>
      </c>
    </row>
    <row r="534" spans="1:10" ht="30">
      <c r="A534" s="38"/>
      <c r="B534" s="37"/>
      <c r="C534" s="38">
        <v>4369</v>
      </c>
      <c r="D534" s="85" t="s">
        <v>413</v>
      </c>
      <c r="E534" s="143"/>
      <c r="F534" s="145"/>
      <c r="G534" s="134"/>
      <c r="H534" s="67">
        <v>288</v>
      </c>
      <c r="I534" s="67">
        <v>285</v>
      </c>
      <c r="J534" s="67">
        <v>98.96</v>
      </c>
    </row>
    <row r="535" spans="1:10" ht="30">
      <c r="A535" s="38"/>
      <c r="B535" s="37"/>
      <c r="C535" s="38">
        <v>4447</v>
      </c>
      <c r="D535" s="85" t="s">
        <v>241</v>
      </c>
      <c r="E535" s="143"/>
      <c r="F535" s="145"/>
      <c r="G535" s="134"/>
      <c r="H535" s="67">
        <v>1093.93</v>
      </c>
      <c r="I535" s="67">
        <v>1093.93</v>
      </c>
      <c r="J535" s="67">
        <v>100</v>
      </c>
    </row>
    <row r="536" spans="1:10" ht="24" customHeight="1">
      <c r="A536" s="39">
        <v>854</v>
      </c>
      <c r="B536" s="68"/>
      <c r="C536" s="39" t="s">
        <v>35</v>
      </c>
      <c r="D536" s="105" t="s">
        <v>72</v>
      </c>
      <c r="E536" s="70">
        <f>E537+E545</f>
        <v>77677</v>
      </c>
      <c r="F536" s="70">
        <f>F545</f>
        <v>77082.07</v>
      </c>
      <c r="G536" s="45">
        <f>F536/E536*100</f>
        <v>99.23409760933095</v>
      </c>
      <c r="H536" s="70">
        <f>H537+H545</f>
        <v>375608.75</v>
      </c>
      <c r="I536" s="70">
        <f>I537+I545</f>
        <v>365997.12</v>
      </c>
      <c r="J536" s="70">
        <f>I536/H536*100</f>
        <v>97.44105269113139</v>
      </c>
    </row>
    <row r="537" spans="1:10" ht="24.75" customHeight="1">
      <c r="A537" s="92"/>
      <c r="B537" s="93">
        <v>85401</v>
      </c>
      <c r="C537" s="92" t="s">
        <v>35</v>
      </c>
      <c r="D537" s="94" t="s">
        <v>242</v>
      </c>
      <c r="E537" s="138"/>
      <c r="F537" s="138"/>
      <c r="G537" s="165"/>
      <c r="H537" s="99">
        <f>SUM(H538:H544)</f>
        <v>267098</v>
      </c>
      <c r="I537" s="99">
        <f>SUM(I538:I544)</f>
        <v>258359.3</v>
      </c>
      <c r="J537" s="99">
        <f aca="true" t="shared" si="15" ref="J537:J542">I537/H537*100</f>
        <v>96.72827950789598</v>
      </c>
    </row>
    <row r="538" spans="1:10" ht="21" customHeight="1">
      <c r="A538" s="38"/>
      <c r="B538" s="37"/>
      <c r="C538" s="38">
        <v>3020</v>
      </c>
      <c r="D538" s="85" t="s">
        <v>243</v>
      </c>
      <c r="E538" s="143"/>
      <c r="F538" s="143"/>
      <c r="G538" s="134"/>
      <c r="H538" s="67">
        <v>15453</v>
      </c>
      <c r="I538" s="67">
        <v>15036</v>
      </c>
      <c r="J538" s="67">
        <f>I538/H538*100</f>
        <v>97.30149485536789</v>
      </c>
    </row>
    <row r="539" spans="1:10" ht="20.25" customHeight="1">
      <c r="A539" s="38"/>
      <c r="B539" s="37"/>
      <c r="C539" s="38">
        <v>4010</v>
      </c>
      <c r="D539" s="85" t="s">
        <v>42</v>
      </c>
      <c r="E539" s="143"/>
      <c r="F539" s="143"/>
      <c r="G539" s="134"/>
      <c r="H539" s="67">
        <v>185933</v>
      </c>
      <c r="I539" s="67">
        <v>181474.76</v>
      </c>
      <c r="J539" s="67">
        <v>97.6</v>
      </c>
    </row>
    <row r="540" spans="1:10" ht="15">
      <c r="A540" s="38"/>
      <c r="B540" s="37"/>
      <c r="C540" s="38">
        <v>4040</v>
      </c>
      <c r="D540" s="85" t="s">
        <v>24</v>
      </c>
      <c r="E540" s="143"/>
      <c r="F540" s="143"/>
      <c r="G540" s="134"/>
      <c r="H540" s="67">
        <v>13152</v>
      </c>
      <c r="I540" s="67">
        <v>13151.32</v>
      </c>
      <c r="J540" s="67">
        <f t="shared" si="15"/>
        <v>99.9948296836983</v>
      </c>
    </row>
    <row r="541" spans="1:10" ht="15">
      <c r="A541" s="38"/>
      <c r="B541" s="37"/>
      <c r="C541" s="38">
        <v>4110</v>
      </c>
      <c r="D541" s="85" t="s">
        <v>25</v>
      </c>
      <c r="E541" s="143"/>
      <c r="F541" s="143"/>
      <c r="G541" s="134"/>
      <c r="H541" s="67">
        <v>36519</v>
      </c>
      <c r="I541" s="67">
        <v>33306.11</v>
      </c>
      <c r="J541" s="67">
        <f t="shared" si="15"/>
        <v>91.20214135107753</v>
      </c>
    </row>
    <row r="542" spans="1:10" ht="15">
      <c r="A542" s="38"/>
      <c r="B542" s="38"/>
      <c r="C542" s="38">
        <v>4120</v>
      </c>
      <c r="D542" s="85" t="s">
        <v>22</v>
      </c>
      <c r="E542" s="143"/>
      <c r="F542" s="143"/>
      <c r="G542" s="147"/>
      <c r="H542" s="67">
        <v>4521</v>
      </c>
      <c r="I542" s="67">
        <v>3871.11</v>
      </c>
      <c r="J542" s="67">
        <f t="shared" si="15"/>
        <v>85.62508294625083</v>
      </c>
    </row>
    <row r="543" spans="1:10" ht="15">
      <c r="A543" s="38"/>
      <c r="B543" s="37"/>
      <c r="C543" s="38">
        <v>4210</v>
      </c>
      <c r="D543" s="85" t="s">
        <v>374</v>
      </c>
      <c r="E543" s="143"/>
      <c r="F543" s="143"/>
      <c r="G543" s="147"/>
      <c r="H543" s="67">
        <v>0</v>
      </c>
      <c r="I543" s="67">
        <v>0</v>
      </c>
      <c r="J543" s="67">
        <v>0</v>
      </c>
    </row>
    <row r="544" spans="1:10" ht="15">
      <c r="A544" s="38"/>
      <c r="B544" s="37"/>
      <c r="C544" s="38">
        <v>4440</v>
      </c>
      <c r="D544" s="85" t="s">
        <v>27</v>
      </c>
      <c r="E544" s="143"/>
      <c r="F544" s="143"/>
      <c r="G544" s="147"/>
      <c r="H544" s="67">
        <v>11520</v>
      </c>
      <c r="I544" s="67">
        <v>11520</v>
      </c>
      <c r="J544" s="67">
        <f>I544/H544*100</f>
        <v>100</v>
      </c>
    </row>
    <row r="545" spans="1:10" ht="15">
      <c r="A545" s="92"/>
      <c r="B545" s="93">
        <v>85415</v>
      </c>
      <c r="C545" s="92" t="s">
        <v>35</v>
      </c>
      <c r="D545" s="94" t="s">
        <v>244</v>
      </c>
      <c r="E545" s="99">
        <v>77677</v>
      </c>
      <c r="F545" s="99">
        <v>77082.07</v>
      </c>
      <c r="G545" s="100">
        <f>F545/E545*100</f>
        <v>99.23409760933095</v>
      </c>
      <c r="H545" s="99">
        <f>H546+H547+H549+H550+H551</f>
        <v>108510.75</v>
      </c>
      <c r="I545" s="99">
        <f>I546+I549+I550+I551</f>
        <v>107637.82</v>
      </c>
      <c r="J545" s="99">
        <f>I545/H545*100</f>
        <v>99.195535926164</v>
      </c>
    </row>
    <row r="546" spans="1:10" ht="15">
      <c r="A546" s="92"/>
      <c r="B546" s="37"/>
      <c r="C546" s="38">
        <v>2910</v>
      </c>
      <c r="D546" s="85" t="s">
        <v>375</v>
      </c>
      <c r="E546" s="67"/>
      <c r="F546" s="67"/>
      <c r="G546" s="59"/>
      <c r="H546" s="67">
        <v>0</v>
      </c>
      <c r="I546" s="67">
        <v>0</v>
      </c>
      <c r="J546" s="67">
        <v>0</v>
      </c>
    </row>
    <row r="547" spans="1:10" ht="30">
      <c r="A547" s="38"/>
      <c r="B547" s="37"/>
      <c r="C547" s="38">
        <v>2030</v>
      </c>
      <c r="D547" s="85" t="s">
        <v>208</v>
      </c>
      <c r="E547" s="67">
        <v>66027</v>
      </c>
      <c r="F547" s="67">
        <v>66027</v>
      </c>
      <c r="G547" s="59">
        <f>F547/E547*100</f>
        <v>100</v>
      </c>
      <c r="H547" s="67"/>
      <c r="I547" s="67"/>
      <c r="J547" s="67"/>
    </row>
    <row r="548" spans="1:10" ht="15">
      <c r="A548" s="38"/>
      <c r="B548" s="37"/>
      <c r="C548" s="38">
        <v>2040</v>
      </c>
      <c r="D548" s="85" t="s">
        <v>435</v>
      </c>
      <c r="E548" s="67">
        <v>11650</v>
      </c>
      <c r="F548" s="67">
        <v>11055.07</v>
      </c>
      <c r="G548" s="59">
        <v>94.89</v>
      </c>
      <c r="H548" s="67"/>
      <c r="I548" s="67"/>
      <c r="J548" s="67"/>
    </row>
    <row r="549" spans="1:10" ht="15">
      <c r="A549" s="38"/>
      <c r="B549" s="37"/>
      <c r="C549" s="38">
        <v>3240</v>
      </c>
      <c r="D549" s="85" t="s">
        <v>245</v>
      </c>
      <c r="E549" s="143"/>
      <c r="F549" s="145"/>
      <c r="G549" s="134"/>
      <c r="H549" s="67">
        <v>96860.75</v>
      </c>
      <c r="I549" s="67">
        <v>96582.75</v>
      </c>
      <c r="J549" s="67">
        <f>I549/H549*100</f>
        <v>99.71299003982521</v>
      </c>
    </row>
    <row r="550" spans="1:10" ht="15">
      <c r="A550" s="38"/>
      <c r="B550" s="37"/>
      <c r="C550" s="38">
        <v>3260</v>
      </c>
      <c r="D550" s="85" t="s">
        <v>246</v>
      </c>
      <c r="E550" s="143"/>
      <c r="F550" s="145"/>
      <c r="G550" s="134"/>
      <c r="H550" s="67">
        <v>11650</v>
      </c>
      <c r="I550" s="67">
        <v>11055.07</v>
      </c>
      <c r="J550" s="67">
        <v>94.89</v>
      </c>
    </row>
    <row r="551" spans="1:10" ht="15">
      <c r="A551" s="38"/>
      <c r="B551" s="37"/>
      <c r="C551" s="38">
        <v>4580</v>
      </c>
      <c r="D551" s="85" t="s">
        <v>358</v>
      </c>
      <c r="E551" s="143"/>
      <c r="F551" s="145"/>
      <c r="G551" s="134"/>
      <c r="H551" s="67">
        <v>0</v>
      </c>
      <c r="I551" s="67">
        <v>0</v>
      </c>
      <c r="J551" s="67">
        <v>0</v>
      </c>
    </row>
    <row r="552" spans="1:10" ht="14.25">
      <c r="A552" s="39">
        <v>900</v>
      </c>
      <c r="B552" s="68"/>
      <c r="C552" s="39" t="s">
        <v>35</v>
      </c>
      <c r="D552" s="105" t="s">
        <v>247</v>
      </c>
      <c r="E552" s="70">
        <v>248771</v>
      </c>
      <c r="F552" s="70">
        <v>207025.54</v>
      </c>
      <c r="G552" s="44">
        <f>F552/E552*100</f>
        <v>83.2193221878756</v>
      </c>
      <c r="H552" s="70">
        <v>613327.62</v>
      </c>
      <c r="I552" s="70">
        <v>602743.38</v>
      </c>
      <c r="J552" s="70">
        <f>I552/H552*100</f>
        <v>98.27429262031278</v>
      </c>
    </row>
    <row r="553" spans="1:10" ht="14.25">
      <c r="A553" s="39"/>
      <c r="B553" s="68">
        <v>90002</v>
      </c>
      <c r="C553" s="39" t="s">
        <v>35</v>
      </c>
      <c r="D553" s="105" t="s">
        <v>394</v>
      </c>
      <c r="E553" s="70">
        <v>220740</v>
      </c>
      <c r="F553" s="70">
        <v>178993.8</v>
      </c>
      <c r="G553" s="44">
        <v>81.09</v>
      </c>
      <c r="H553" s="70">
        <v>219802</v>
      </c>
      <c r="I553" s="70">
        <v>218474.71</v>
      </c>
      <c r="J553" s="70">
        <v>99.4</v>
      </c>
    </row>
    <row r="554" spans="1:10" ht="30">
      <c r="A554" s="39"/>
      <c r="B554" s="68"/>
      <c r="C554" s="108" t="s">
        <v>274</v>
      </c>
      <c r="D554" s="85" t="s">
        <v>403</v>
      </c>
      <c r="E554" s="67">
        <v>219802</v>
      </c>
      <c r="F554" s="67">
        <v>178037.8</v>
      </c>
      <c r="G554" s="59">
        <v>81</v>
      </c>
      <c r="H554" s="70"/>
      <c r="I554" s="70"/>
      <c r="J554" s="70"/>
    </row>
    <row r="555" spans="1:10" ht="15">
      <c r="A555" s="39"/>
      <c r="B555" s="68"/>
      <c r="C555" s="108" t="s">
        <v>189</v>
      </c>
      <c r="D555" s="85" t="s">
        <v>404</v>
      </c>
      <c r="E555" s="67">
        <v>938</v>
      </c>
      <c r="F555" s="67">
        <v>956</v>
      </c>
      <c r="G555" s="59">
        <v>101.92</v>
      </c>
      <c r="H555" s="67"/>
      <c r="I555" s="67"/>
      <c r="J555" s="67"/>
    </row>
    <row r="556" spans="1:10" ht="15">
      <c r="A556" s="39"/>
      <c r="B556" s="68"/>
      <c r="C556" s="108" t="s">
        <v>410</v>
      </c>
      <c r="D556" s="85" t="s">
        <v>139</v>
      </c>
      <c r="E556" s="67"/>
      <c r="F556" s="67"/>
      <c r="G556" s="59"/>
      <c r="H556" s="67">
        <v>219802</v>
      </c>
      <c r="I556" s="67">
        <v>218474.71</v>
      </c>
      <c r="J556" s="67">
        <v>99.4</v>
      </c>
    </row>
    <row r="557" spans="1:10" ht="15">
      <c r="A557" s="92"/>
      <c r="B557" s="93">
        <v>90003</v>
      </c>
      <c r="C557" s="92" t="s">
        <v>35</v>
      </c>
      <c r="D557" s="94" t="s">
        <v>248</v>
      </c>
      <c r="E557" s="99"/>
      <c r="F557" s="99"/>
      <c r="G557" s="96"/>
      <c r="H557" s="99">
        <f>SUM(H558:H561)</f>
        <v>6600</v>
      </c>
      <c r="I557" s="99">
        <f>SUM(I558:I561)</f>
        <v>1477.44</v>
      </c>
      <c r="J557" s="99">
        <f>I557/H557*100</f>
        <v>22.385454545454547</v>
      </c>
    </row>
    <row r="558" spans="1:10" ht="15">
      <c r="A558" s="38"/>
      <c r="B558" s="37"/>
      <c r="C558" s="38">
        <v>4110</v>
      </c>
      <c r="D558" s="85" t="s">
        <v>127</v>
      </c>
      <c r="E558" s="67"/>
      <c r="F558" s="67"/>
      <c r="G558" s="59"/>
      <c r="H558" s="67">
        <v>2300</v>
      </c>
      <c r="I558" s="67">
        <v>0</v>
      </c>
      <c r="J558" s="67">
        <v>0</v>
      </c>
    </row>
    <row r="559" spans="1:10" ht="15">
      <c r="A559" s="38"/>
      <c r="B559" s="37"/>
      <c r="C559" s="38">
        <v>4120</v>
      </c>
      <c r="D559" s="85" t="s">
        <v>128</v>
      </c>
      <c r="E559" s="67"/>
      <c r="F559" s="67"/>
      <c r="G559" s="59"/>
      <c r="H559" s="67">
        <v>300</v>
      </c>
      <c r="I559" s="67">
        <v>0</v>
      </c>
      <c r="J559" s="67">
        <v>0</v>
      </c>
    </row>
    <row r="560" spans="1:10" ht="15">
      <c r="A560" s="38"/>
      <c r="B560" s="37"/>
      <c r="C560" s="38">
        <v>4170</v>
      </c>
      <c r="D560" s="85" t="s">
        <v>166</v>
      </c>
      <c r="E560" s="67"/>
      <c r="F560" s="67"/>
      <c r="G560" s="59"/>
      <c r="H560" s="67">
        <v>1000</v>
      </c>
      <c r="I560" s="67">
        <v>0</v>
      </c>
      <c r="J560" s="67">
        <v>0</v>
      </c>
    </row>
    <row r="561" spans="1:10" ht="15">
      <c r="A561" s="38"/>
      <c r="B561" s="38"/>
      <c r="C561" s="38">
        <v>4300</v>
      </c>
      <c r="D561" s="85" t="s">
        <v>8</v>
      </c>
      <c r="E561" s="67"/>
      <c r="F561" s="67"/>
      <c r="G561" s="65"/>
      <c r="H561" s="67">
        <v>3000</v>
      </c>
      <c r="I561" s="67">
        <v>1477.44</v>
      </c>
      <c r="J561" s="67">
        <f>I561/H561*100</f>
        <v>49.248000000000005</v>
      </c>
    </row>
    <row r="562" spans="1:10" ht="15">
      <c r="A562" s="92"/>
      <c r="B562" s="92">
        <v>90013</v>
      </c>
      <c r="C562" s="92" t="s">
        <v>35</v>
      </c>
      <c r="D562" s="94" t="s">
        <v>249</v>
      </c>
      <c r="E562" s="99"/>
      <c r="F562" s="95"/>
      <c r="G562" s="100"/>
      <c r="H562" s="99">
        <v>18463</v>
      </c>
      <c r="I562" s="99">
        <v>15447.6</v>
      </c>
      <c r="J562" s="99">
        <f>I562/H562*100</f>
        <v>83.6678762931268</v>
      </c>
    </row>
    <row r="563" spans="1:10" s="5" customFormat="1" ht="15">
      <c r="A563" s="38"/>
      <c r="B563" s="37"/>
      <c r="C563" s="38">
        <v>4210</v>
      </c>
      <c r="D563" s="85" t="s">
        <v>129</v>
      </c>
      <c r="E563" s="67"/>
      <c r="F563" s="62"/>
      <c r="G563" s="59"/>
      <c r="H563" s="67">
        <v>0</v>
      </c>
      <c r="I563" s="67">
        <v>0</v>
      </c>
      <c r="J563" s="67">
        <v>0</v>
      </c>
    </row>
    <row r="564" spans="1:10" s="7" customFormat="1" ht="15">
      <c r="A564" s="38"/>
      <c r="B564" s="37"/>
      <c r="C564" s="38">
        <v>4300</v>
      </c>
      <c r="D564" s="85" t="s">
        <v>8</v>
      </c>
      <c r="E564" s="67"/>
      <c r="F564" s="62"/>
      <c r="G564" s="59"/>
      <c r="H564" s="67">
        <v>13993</v>
      </c>
      <c r="I564" s="67">
        <v>10977.6</v>
      </c>
      <c r="J564" s="67">
        <f>I564/H564*100</f>
        <v>78.45065389837777</v>
      </c>
    </row>
    <row r="565" spans="1:10" s="7" customFormat="1" ht="15">
      <c r="A565" s="38"/>
      <c r="B565" s="37"/>
      <c r="C565" s="38">
        <v>6060</v>
      </c>
      <c r="D565" s="85" t="s">
        <v>443</v>
      </c>
      <c r="E565" s="67"/>
      <c r="F565" s="62"/>
      <c r="G565" s="59"/>
      <c r="H565" s="67">
        <v>4470</v>
      </c>
      <c r="I565" s="67">
        <v>4470</v>
      </c>
      <c r="J565" s="67">
        <v>100</v>
      </c>
    </row>
    <row r="566" spans="1:10" s="5" customFormat="1" ht="15">
      <c r="A566" s="92"/>
      <c r="B566" s="93">
        <v>90015</v>
      </c>
      <c r="C566" s="92" t="s">
        <v>35</v>
      </c>
      <c r="D566" s="94" t="s">
        <v>70</v>
      </c>
      <c r="E566" s="99"/>
      <c r="F566" s="98"/>
      <c r="G566" s="96"/>
      <c r="H566" s="99">
        <v>349262.62</v>
      </c>
      <c r="I566" s="99">
        <v>348283.18</v>
      </c>
      <c r="J566" s="99">
        <f>I566/H566*100</f>
        <v>99.71956918836605</v>
      </c>
    </row>
    <row r="567" spans="1:10" s="5" customFormat="1" ht="15">
      <c r="A567" s="38"/>
      <c r="B567" s="37"/>
      <c r="C567" s="38">
        <v>4210</v>
      </c>
      <c r="D567" s="85" t="s">
        <v>129</v>
      </c>
      <c r="E567" s="67"/>
      <c r="F567" s="66"/>
      <c r="G567" s="59"/>
      <c r="H567" s="67">
        <v>200</v>
      </c>
      <c r="I567" s="67">
        <v>0</v>
      </c>
      <c r="J567" s="67">
        <v>0</v>
      </c>
    </row>
    <row r="568" spans="1:10" s="5" customFormat="1" ht="15">
      <c r="A568" s="38"/>
      <c r="B568" s="38"/>
      <c r="C568" s="38">
        <v>4260</v>
      </c>
      <c r="D568" s="85" t="s">
        <v>14</v>
      </c>
      <c r="E568" s="67"/>
      <c r="F568" s="62"/>
      <c r="G568" s="65"/>
      <c r="H568" s="67">
        <v>176476</v>
      </c>
      <c r="I568" s="67">
        <v>176276.31</v>
      </c>
      <c r="J568" s="67">
        <f>I568/H568*100</f>
        <v>99.88684580339536</v>
      </c>
    </row>
    <row r="569" spans="1:10" s="5" customFormat="1" ht="15">
      <c r="A569" s="38"/>
      <c r="B569" s="37"/>
      <c r="C569" s="38">
        <v>4270</v>
      </c>
      <c r="D569" s="85" t="s">
        <v>130</v>
      </c>
      <c r="E569" s="67"/>
      <c r="F569" s="62"/>
      <c r="G569" s="59"/>
      <c r="H569" s="67">
        <v>134222.62</v>
      </c>
      <c r="I569" s="67">
        <v>133762.22</v>
      </c>
      <c r="J569" s="67">
        <f>I569/H569*100</f>
        <v>99.65698777150975</v>
      </c>
    </row>
    <row r="570" spans="1:10" ht="15">
      <c r="A570" s="38"/>
      <c r="B570" s="37"/>
      <c r="C570" s="38">
        <v>4580</v>
      </c>
      <c r="D570" s="85" t="s">
        <v>376</v>
      </c>
      <c r="E570" s="67"/>
      <c r="F570" s="62"/>
      <c r="G570" s="59"/>
      <c r="H570" s="67">
        <v>19600</v>
      </c>
      <c r="I570" s="67">
        <v>19493.3</v>
      </c>
      <c r="J570" s="67">
        <f>I570/H570*100</f>
        <v>99.45561224489795</v>
      </c>
    </row>
    <row r="571" spans="1:10" ht="15">
      <c r="A571" s="38"/>
      <c r="B571" s="37"/>
      <c r="C571" s="38">
        <v>4610</v>
      </c>
      <c r="D571" s="85" t="s">
        <v>377</v>
      </c>
      <c r="E571" s="67"/>
      <c r="F571" s="62"/>
      <c r="G571" s="59"/>
      <c r="H571" s="67">
        <v>18764</v>
      </c>
      <c r="I571" s="67">
        <v>18751.35</v>
      </c>
      <c r="J571" s="67">
        <f>I571/H571*100</f>
        <v>99.93258367085909</v>
      </c>
    </row>
    <row r="572" spans="1:10" ht="30">
      <c r="A572" s="92"/>
      <c r="B572" s="93">
        <v>90019</v>
      </c>
      <c r="C572" s="92" t="s">
        <v>35</v>
      </c>
      <c r="D572" s="94" t="s">
        <v>250</v>
      </c>
      <c r="E572" s="99">
        <f>E573</f>
        <v>28031</v>
      </c>
      <c r="F572" s="233">
        <f>F573</f>
        <v>28031.74</v>
      </c>
      <c r="G572" s="96">
        <v>100</v>
      </c>
      <c r="H572" s="99">
        <f>H576+H575+H574</f>
        <v>19200</v>
      </c>
      <c r="I572" s="99">
        <f>I575+I576+I574</f>
        <v>19060.449999999997</v>
      </c>
      <c r="J572" s="99">
        <f>I572/H572*100</f>
        <v>99.27317708333332</v>
      </c>
    </row>
    <row r="573" spans="1:10" ht="17.25" customHeight="1">
      <c r="A573" s="38"/>
      <c r="B573" s="37"/>
      <c r="C573" s="108" t="s">
        <v>189</v>
      </c>
      <c r="D573" s="85" t="s">
        <v>209</v>
      </c>
      <c r="E573" s="67">
        <v>28031</v>
      </c>
      <c r="F573" s="234">
        <v>28031.74</v>
      </c>
      <c r="G573" s="59">
        <v>100</v>
      </c>
      <c r="H573" s="67"/>
      <c r="I573" s="67"/>
      <c r="J573" s="67"/>
    </row>
    <row r="574" spans="1:10" ht="15">
      <c r="A574" s="38"/>
      <c r="B574" s="37"/>
      <c r="C574" s="38">
        <v>4210</v>
      </c>
      <c r="D574" s="85" t="s">
        <v>129</v>
      </c>
      <c r="E574" s="143"/>
      <c r="F574" s="145"/>
      <c r="G574" s="156"/>
      <c r="H574" s="67">
        <v>1800</v>
      </c>
      <c r="I574" s="67">
        <v>1746.85</v>
      </c>
      <c r="J574" s="67">
        <v>97.05</v>
      </c>
    </row>
    <row r="575" spans="1:10" ht="15">
      <c r="A575" s="38"/>
      <c r="B575" s="37"/>
      <c r="C575" s="38">
        <v>4300</v>
      </c>
      <c r="D575" s="85" t="s">
        <v>139</v>
      </c>
      <c r="E575" s="143"/>
      <c r="F575" s="145"/>
      <c r="G575" s="156"/>
      <c r="H575" s="67">
        <v>800</v>
      </c>
      <c r="I575" s="67">
        <v>777.6</v>
      </c>
      <c r="J575" s="67">
        <v>97.2</v>
      </c>
    </row>
    <row r="576" spans="1:10" s="171" customFormat="1" ht="15">
      <c r="A576" s="38"/>
      <c r="B576" s="37"/>
      <c r="C576" s="38">
        <v>4430</v>
      </c>
      <c r="D576" s="85" t="s">
        <v>177</v>
      </c>
      <c r="E576" s="143"/>
      <c r="F576" s="145"/>
      <c r="G576" s="147"/>
      <c r="H576" s="67">
        <v>16600</v>
      </c>
      <c r="I576" s="67">
        <v>16536</v>
      </c>
      <c r="J576" s="67">
        <f>I576/H576*100</f>
        <v>99.6144578313253</v>
      </c>
    </row>
    <row r="577" spans="1:10" s="171" customFormat="1" ht="15">
      <c r="A577" s="92"/>
      <c r="B577" s="93">
        <v>90095</v>
      </c>
      <c r="C577" s="92" t="s">
        <v>35</v>
      </c>
      <c r="D577" s="94" t="s">
        <v>163</v>
      </c>
      <c r="E577" s="99">
        <f>E580+E581</f>
        <v>0</v>
      </c>
      <c r="F577" s="99">
        <f>F580+F581</f>
        <v>0</v>
      </c>
      <c r="G577" s="96">
        <f>G578+G579</f>
        <v>0</v>
      </c>
      <c r="H577" s="99">
        <v>0</v>
      </c>
      <c r="I577" s="99">
        <v>0</v>
      </c>
      <c r="J577" s="99">
        <v>0</v>
      </c>
    </row>
    <row r="578" spans="1:10" ht="15">
      <c r="A578" s="38"/>
      <c r="B578" s="37"/>
      <c r="C578" s="38">
        <v>4210</v>
      </c>
      <c r="D578" s="85" t="s">
        <v>129</v>
      </c>
      <c r="E578" s="67"/>
      <c r="F578" s="67"/>
      <c r="G578" s="59"/>
      <c r="H578" s="67">
        <v>0</v>
      </c>
      <c r="I578" s="67">
        <v>0</v>
      </c>
      <c r="J578" s="67">
        <v>0</v>
      </c>
    </row>
    <row r="579" spans="1:10" ht="15">
      <c r="A579" s="38"/>
      <c r="B579" s="37"/>
      <c r="C579" s="38">
        <v>4300</v>
      </c>
      <c r="D579" s="85" t="s">
        <v>139</v>
      </c>
      <c r="E579" s="67"/>
      <c r="F579" s="67"/>
      <c r="G579" s="59"/>
      <c r="H579" s="67">
        <v>0</v>
      </c>
      <c r="I579" s="67">
        <v>0</v>
      </c>
      <c r="J579" s="67">
        <v>0</v>
      </c>
    </row>
    <row r="580" spans="1:10" ht="30">
      <c r="A580" s="38"/>
      <c r="B580" s="37"/>
      <c r="C580" s="38">
        <v>2700</v>
      </c>
      <c r="D580" s="85" t="s">
        <v>108</v>
      </c>
      <c r="E580" s="67"/>
      <c r="F580" s="67"/>
      <c r="G580" s="59"/>
      <c r="H580" s="143"/>
      <c r="I580" s="143"/>
      <c r="J580" s="143"/>
    </row>
    <row r="581" spans="1:10" ht="30">
      <c r="A581" s="38"/>
      <c r="B581" s="37"/>
      <c r="C581" s="38">
        <v>2710</v>
      </c>
      <c r="D581" s="85" t="s">
        <v>288</v>
      </c>
      <c r="E581" s="67"/>
      <c r="F581" s="67"/>
      <c r="G581" s="59"/>
      <c r="H581" s="143"/>
      <c r="I581" s="143"/>
      <c r="J581" s="143"/>
    </row>
    <row r="582" spans="1:10" ht="14.25">
      <c r="A582" s="39">
        <v>921</v>
      </c>
      <c r="B582" s="68"/>
      <c r="C582" s="39" t="s">
        <v>35</v>
      </c>
      <c r="D582" s="105" t="s">
        <v>48</v>
      </c>
      <c r="E582" s="133">
        <v>3000</v>
      </c>
      <c r="F582" s="147">
        <v>0</v>
      </c>
      <c r="G582" s="134">
        <v>0</v>
      </c>
      <c r="H582" s="70">
        <f>H583+H603+H605</f>
        <v>570871.81</v>
      </c>
      <c r="I582" s="70">
        <f>I583+I603+I605</f>
        <v>282519.91000000003</v>
      </c>
      <c r="J582" s="70">
        <f>I582/H582*100</f>
        <v>49.48920318906621</v>
      </c>
    </row>
    <row r="583" spans="1:10" ht="15">
      <c r="A583" s="92"/>
      <c r="B583" s="93">
        <v>92109</v>
      </c>
      <c r="C583" s="92" t="s">
        <v>35</v>
      </c>
      <c r="D583" s="94" t="s">
        <v>251</v>
      </c>
      <c r="E583" s="138">
        <v>3000</v>
      </c>
      <c r="F583" s="147">
        <v>0</v>
      </c>
      <c r="G583" s="165">
        <v>0</v>
      </c>
      <c r="H583" s="99">
        <v>482692.81</v>
      </c>
      <c r="I583" s="99">
        <v>194840.91</v>
      </c>
      <c r="J583" s="99">
        <v>40.37</v>
      </c>
    </row>
    <row r="584" spans="1:10" ht="15">
      <c r="A584" s="92"/>
      <c r="B584" s="93"/>
      <c r="C584" s="108" t="s">
        <v>135</v>
      </c>
      <c r="D584" s="85" t="s">
        <v>395</v>
      </c>
      <c r="E584" s="138">
        <v>3000</v>
      </c>
      <c r="F584" s="147">
        <v>0</v>
      </c>
      <c r="G584" s="165">
        <v>0</v>
      </c>
      <c r="H584" s="99"/>
      <c r="I584" s="99"/>
      <c r="J584" s="99"/>
    </row>
    <row r="585" spans="1:10" ht="15">
      <c r="A585" s="38"/>
      <c r="B585" s="37"/>
      <c r="C585" s="38">
        <v>4010</v>
      </c>
      <c r="D585" s="85" t="s">
        <v>174</v>
      </c>
      <c r="E585" s="143"/>
      <c r="F585" s="145"/>
      <c r="G585" s="134"/>
      <c r="H585" s="67">
        <v>119373</v>
      </c>
      <c r="I585" s="67">
        <v>94858.89</v>
      </c>
      <c r="J585" s="67">
        <f aca="true" t="shared" si="16" ref="J585:J604">I585/H585*100</f>
        <v>79.46427584127063</v>
      </c>
    </row>
    <row r="586" spans="1:10" ht="15">
      <c r="A586" s="38"/>
      <c r="B586" s="37"/>
      <c r="C586" s="38">
        <v>4040</v>
      </c>
      <c r="D586" s="85" t="s">
        <v>126</v>
      </c>
      <c r="E586" s="143"/>
      <c r="F586" s="145"/>
      <c r="G586" s="134"/>
      <c r="H586" s="67">
        <v>6631.43</v>
      </c>
      <c r="I586" s="67">
        <v>6631.43</v>
      </c>
      <c r="J586" s="67">
        <f t="shared" si="16"/>
        <v>100</v>
      </c>
    </row>
    <row r="587" spans="1:10" ht="15">
      <c r="A587" s="34"/>
      <c r="B587" s="76"/>
      <c r="C587" s="46">
        <v>4110</v>
      </c>
      <c r="D587" s="106" t="s">
        <v>127</v>
      </c>
      <c r="E587" s="151"/>
      <c r="F587" s="150"/>
      <c r="G587" s="134"/>
      <c r="H587" s="49">
        <v>21530</v>
      </c>
      <c r="I587" s="49">
        <v>18364.73</v>
      </c>
      <c r="J587" s="67">
        <f t="shared" si="16"/>
        <v>85.29832791453785</v>
      </c>
    </row>
    <row r="588" spans="1:10" ht="15">
      <c r="A588" s="35"/>
      <c r="B588" s="35"/>
      <c r="C588" s="38">
        <v>4120</v>
      </c>
      <c r="D588" s="85" t="s">
        <v>128</v>
      </c>
      <c r="E588" s="143"/>
      <c r="F588" s="145"/>
      <c r="G588" s="147"/>
      <c r="H588" s="67">
        <v>2060</v>
      </c>
      <c r="I588" s="67">
        <v>911.33</v>
      </c>
      <c r="J588" s="67">
        <f t="shared" si="16"/>
        <v>44.23932038834952</v>
      </c>
    </row>
    <row r="589" spans="1:10" ht="15">
      <c r="A589" s="38"/>
      <c r="B589" s="37"/>
      <c r="C589" s="38">
        <v>4210</v>
      </c>
      <c r="D589" s="85" t="s">
        <v>129</v>
      </c>
      <c r="E589" s="143"/>
      <c r="F589" s="145"/>
      <c r="G589" s="144"/>
      <c r="H589" s="67">
        <v>23500</v>
      </c>
      <c r="I589" s="67">
        <v>20960</v>
      </c>
      <c r="J589" s="67">
        <f t="shared" si="16"/>
        <v>89.19148936170212</v>
      </c>
    </row>
    <row r="590" spans="1:10" s="5" customFormat="1" ht="15">
      <c r="A590" s="39"/>
      <c r="B590" s="37"/>
      <c r="C590" s="38">
        <v>4260</v>
      </c>
      <c r="D590" s="85" t="s">
        <v>218</v>
      </c>
      <c r="E590" s="143"/>
      <c r="F590" s="145"/>
      <c r="G590" s="134"/>
      <c r="H590" s="67">
        <v>19500</v>
      </c>
      <c r="I590" s="67">
        <v>8749.75</v>
      </c>
      <c r="J590" s="67">
        <f t="shared" si="16"/>
        <v>44.87051282051282</v>
      </c>
    </row>
    <row r="591" spans="1:10" s="8" customFormat="1" ht="15">
      <c r="A591" s="38"/>
      <c r="B591" s="37"/>
      <c r="C591" s="38">
        <v>4270</v>
      </c>
      <c r="D591" s="85" t="s">
        <v>130</v>
      </c>
      <c r="E591" s="143"/>
      <c r="F591" s="145"/>
      <c r="G591" s="134"/>
      <c r="H591" s="67">
        <v>0</v>
      </c>
      <c r="I591" s="67">
        <v>0</v>
      </c>
      <c r="J591" s="67">
        <v>0</v>
      </c>
    </row>
    <row r="592" spans="1:10" s="8" customFormat="1" ht="15">
      <c r="A592" s="38"/>
      <c r="B592" s="37"/>
      <c r="C592" s="38">
        <v>4280</v>
      </c>
      <c r="D592" s="85" t="s">
        <v>131</v>
      </c>
      <c r="E592" s="143"/>
      <c r="F592" s="145"/>
      <c r="G592" s="147"/>
      <c r="H592" s="67">
        <v>600</v>
      </c>
      <c r="I592" s="67">
        <v>248.75</v>
      </c>
      <c r="J592" s="67">
        <f t="shared" si="16"/>
        <v>41.458333333333336</v>
      </c>
    </row>
    <row r="593" spans="1:10" s="8" customFormat="1" ht="15">
      <c r="A593" s="46"/>
      <c r="B593" s="47"/>
      <c r="C593" s="46">
        <v>4300</v>
      </c>
      <c r="D593" s="106" t="s">
        <v>139</v>
      </c>
      <c r="E593" s="151"/>
      <c r="F593" s="167"/>
      <c r="G593" s="147"/>
      <c r="H593" s="174">
        <v>10600</v>
      </c>
      <c r="I593" s="49">
        <v>9842</v>
      </c>
      <c r="J593" s="49">
        <f t="shared" si="16"/>
        <v>92.84905660377359</v>
      </c>
    </row>
    <row r="594" spans="1:10" s="8" customFormat="1" ht="15">
      <c r="A594" s="38"/>
      <c r="B594" s="38"/>
      <c r="C594" s="38">
        <v>4350</v>
      </c>
      <c r="D594" s="85" t="s">
        <v>219</v>
      </c>
      <c r="E594" s="143"/>
      <c r="F594" s="145"/>
      <c r="G594" s="144"/>
      <c r="H594" s="67">
        <v>3000</v>
      </c>
      <c r="I594" s="67">
        <v>2877.88</v>
      </c>
      <c r="J594" s="67">
        <f t="shared" si="16"/>
        <v>95.92933333333333</v>
      </c>
    </row>
    <row r="595" spans="1:10" s="8" customFormat="1" ht="15">
      <c r="A595" s="38"/>
      <c r="B595" s="38"/>
      <c r="C595" s="38">
        <v>4360</v>
      </c>
      <c r="D595" s="85" t="s">
        <v>368</v>
      </c>
      <c r="E595" s="143"/>
      <c r="F595" s="145"/>
      <c r="G595" s="144"/>
      <c r="H595" s="67">
        <v>400</v>
      </c>
      <c r="I595" s="67">
        <v>0</v>
      </c>
      <c r="J595" s="67">
        <f t="shared" si="16"/>
        <v>0</v>
      </c>
    </row>
    <row r="596" spans="1:10" s="8" customFormat="1" ht="30">
      <c r="A596" s="38"/>
      <c r="B596" s="38"/>
      <c r="C596" s="38">
        <v>4370</v>
      </c>
      <c r="D596" s="85" t="s">
        <v>257</v>
      </c>
      <c r="E596" s="143"/>
      <c r="F596" s="145"/>
      <c r="G596" s="147"/>
      <c r="H596" s="67">
        <v>3600</v>
      </c>
      <c r="I596" s="67">
        <v>3092.13</v>
      </c>
      <c r="J596" s="67">
        <f t="shared" si="16"/>
        <v>85.8925</v>
      </c>
    </row>
    <row r="597" spans="1:10" s="8" customFormat="1" ht="15">
      <c r="A597" s="46"/>
      <c r="B597" s="47"/>
      <c r="C597" s="46">
        <v>4410</v>
      </c>
      <c r="D597" s="106" t="s">
        <v>149</v>
      </c>
      <c r="E597" s="151"/>
      <c r="F597" s="150"/>
      <c r="G597" s="147"/>
      <c r="H597" s="49">
        <v>400</v>
      </c>
      <c r="I597" s="49">
        <v>240.72</v>
      </c>
      <c r="J597" s="175">
        <f t="shared" si="16"/>
        <v>60.18</v>
      </c>
    </row>
    <row r="598" spans="1:10" s="8" customFormat="1" ht="15">
      <c r="A598" s="46"/>
      <c r="B598" s="47"/>
      <c r="C598" s="46">
        <v>4430</v>
      </c>
      <c r="D598" s="106" t="s">
        <v>177</v>
      </c>
      <c r="E598" s="151"/>
      <c r="F598" s="150"/>
      <c r="G598" s="147"/>
      <c r="H598" s="49">
        <v>200</v>
      </c>
      <c r="I598" s="49">
        <v>0</v>
      </c>
      <c r="J598" s="175">
        <f t="shared" si="16"/>
        <v>0</v>
      </c>
    </row>
    <row r="599" spans="1:10" ht="15">
      <c r="A599" s="38"/>
      <c r="B599" s="38"/>
      <c r="C599" s="38">
        <v>4440</v>
      </c>
      <c r="D599" s="85" t="s">
        <v>258</v>
      </c>
      <c r="E599" s="143"/>
      <c r="F599" s="145"/>
      <c r="G599" s="144"/>
      <c r="H599" s="67">
        <v>5998.38</v>
      </c>
      <c r="I599" s="67">
        <v>5998.38</v>
      </c>
      <c r="J599" s="67">
        <f t="shared" si="16"/>
        <v>100</v>
      </c>
    </row>
    <row r="600" spans="1:10" ht="30">
      <c r="A600" s="38"/>
      <c r="B600" s="38"/>
      <c r="C600" s="38">
        <v>4700</v>
      </c>
      <c r="D600" s="85" t="s">
        <v>151</v>
      </c>
      <c r="E600" s="143"/>
      <c r="F600" s="145"/>
      <c r="G600" s="144"/>
      <c r="H600" s="67">
        <v>300</v>
      </c>
      <c r="I600" s="67">
        <v>0</v>
      </c>
      <c r="J600" s="67">
        <v>0</v>
      </c>
    </row>
    <row r="601" spans="1:10" ht="15">
      <c r="A601" s="38"/>
      <c r="B601" s="38"/>
      <c r="C601" s="38">
        <v>6050</v>
      </c>
      <c r="D601" s="85" t="s">
        <v>271</v>
      </c>
      <c r="E601" s="143"/>
      <c r="F601" s="145"/>
      <c r="G601" s="144"/>
      <c r="H601" s="67">
        <v>265000</v>
      </c>
      <c r="I601" s="67">
        <v>22064.92</v>
      </c>
      <c r="J601" s="67">
        <v>8.33</v>
      </c>
    </row>
    <row r="602" spans="1:10" ht="15">
      <c r="A602" s="38"/>
      <c r="B602" s="38"/>
      <c r="C602" s="38">
        <v>6060</v>
      </c>
      <c r="D602" s="85" t="s">
        <v>350</v>
      </c>
      <c r="E602" s="143"/>
      <c r="F602" s="145"/>
      <c r="G602" s="144"/>
      <c r="H602" s="67">
        <v>0</v>
      </c>
      <c r="I602" s="67">
        <v>0</v>
      </c>
      <c r="J602" s="67">
        <v>0</v>
      </c>
    </row>
    <row r="603" spans="1:10" ht="15">
      <c r="A603" s="92"/>
      <c r="B603" s="92">
        <v>92116</v>
      </c>
      <c r="C603" s="92" t="s">
        <v>35</v>
      </c>
      <c r="D603" s="94" t="s">
        <v>253</v>
      </c>
      <c r="E603" s="138"/>
      <c r="F603" s="141"/>
      <c r="G603" s="139"/>
      <c r="H603" s="99">
        <f>H604</f>
        <v>87679</v>
      </c>
      <c r="I603" s="99">
        <f>I604</f>
        <v>87679</v>
      </c>
      <c r="J603" s="99">
        <f t="shared" si="16"/>
        <v>100</v>
      </c>
    </row>
    <row r="604" spans="1:10" ht="15">
      <c r="A604" s="38"/>
      <c r="B604" s="38"/>
      <c r="C604" s="38">
        <v>2480</v>
      </c>
      <c r="D604" s="85" t="s">
        <v>252</v>
      </c>
      <c r="E604" s="143"/>
      <c r="F604" s="145"/>
      <c r="G604" s="147"/>
      <c r="H604" s="67">
        <v>87679</v>
      </c>
      <c r="I604" s="67">
        <v>87679</v>
      </c>
      <c r="J604" s="67">
        <f t="shared" si="16"/>
        <v>100</v>
      </c>
    </row>
    <row r="605" spans="1:10" ht="15">
      <c r="A605" s="38"/>
      <c r="B605" s="39">
        <v>92120</v>
      </c>
      <c r="C605" s="39" t="s">
        <v>35</v>
      </c>
      <c r="D605" s="105" t="s">
        <v>396</v>
      </c>
      <c r="E605" s="133"/>
      <c r="F605" s="136"/>
      <c r="G605" s="147"/>
      <c r="H605" s="70">
        <v>500</v>
      </c>
      <c r="I605" s="70">
        <v>0</v>
      </c>
      <c r="J605" s="70">
        <v>0</v>
      </c>
    </row>
    <row r="606" spans="1:10" ht="15">
      <c r="A606" s="38"/>
      <c r="B606" s="38"/>
      <c r="C606" s="38">
        <v>4170</v>
      </c>
      <c r="D606" s="85" t="s">
        <v>444</v>
      </c>
      <c r="E606" s="143"/>
      <c r="F606" s="145"/>
      <c r="G606" s="147"/>
      <c r="H606" s="67">
        <v>500</v>
      </c>
      <c r="I606" s="67">
        <v>0</v>
      </c>
      <c r="J606" s="67">
        <v>0</v>
      </c>
    </row>
    <row r="607" spans="1:10" ht="15">
      <c r="A607" s="39">
        <v>926</v>
      </c>
      <c r="B607" s="38"/>
      <c r="C607" s="39" t="s">
        <v>35</v>
      </c>
      <c r="D607" s="105" t="s">
        <v>49</v>
      </c>
      <c r="E607" s="70">
        <f>E608</f>
        <v>0</v>
      </c>
      <c r="F607" s="70">
        <f>F608</f>
        <v>0</v>
      </c>
      <c r="G607" s="45"/>
      <c r="H607" s="70">
        <f>H608+H621</f>
        <v>73345.8</v>
      </c>
      <c r="I607" s="70">
        <f>I608+I621</f>
        <v>59302.78</v>
      </c>
      <c r="J607" s="70">
        <f>I607/H607*100</f>
        <v>80.85368214676232</v>
      </c>
    </row>
    <row r="608" spans="1:10" ht="15">
      <c r="A608" s="92"/>
      <c r="B608" s="92">
        <v>92601</v>
      </c>
      <c r="C608" s="92" t="s">
        <v>35</v>
      </c>
      <c r="D608" s="94" t="s">
        <v>255</v>
      </c>
      <c r="E608" s="99">
        <f>E618</f>
        <v>0</v>
      </c>
      <c r="F608" s="99">
        <f>F618</f>
        <v>0</v>
      </c>
      <c r="G608" s="100"/>
      <c r="H608" s="99">
        <v>37194.8</v>
      </c>
      <c r="I608" s="99">
        <v>33310.4</v>
      </c>
      <c r="J608" s="99">
        <f>I608/H608*100</f>
        <v>89.55660468667664</v>
      </c>
    </row>
    <row r="609" spans="1:10" ht="15">
      <c r="A609" s="92"/>
      <c r="B609" s="93"/>
      <c r="C609" s="38">
        <v>4110</v>
      </c>
      <c r="D609" s="85" t="s">
        <v>127</v>
      </c>
      <c r="E609" s="67"/>
      <c r="F609" s="67"/>
      <c r="G609" s="59"/>
      <c r="H609" s="67">
        <v>1710</v>
      </c>
      <c r="I609" s="67">
        <v>1539</v>
      </c>
      <c r="J609" s="67">
        <v>90</v>
      </c>
    </row>
    <row r="610" spans="1:10" ht="15">
      <c r="A610" s="92"/>
      <c r="B610" s="93"/>
      <c r="C610" s="38">
        <v>4120</v>
      </c>
      <c r="D610" s="85" t="s">
        <v>128</v>
      </c>
      <c r="E610" s="67"/>
      <c r="F610" s="67"/>
      <c r="G610" s="59"/>
      <c r="H610" s="67">
        <v>0</v>
      </c>
      <c r="I610" s="67">
        <v>0</v>
      </c>
      <c r="J610" s="67">
        <v>0</v>
      </c>
    </row>
    <row r="611" spans="1:10" ht="15">
      <c r="A611" s="92"/>
      <c r="B611" s="93"/>
      <c r="C611" s="38">
        <v>4170</v>
      </c>
      <c r="D611" s="85" t="s">
        <v>216</v>
      </c>
      <c r="E611" s="67"/>
      <c r="F611" s="67"/>
      <c r="G611" s="59"/>
      <c r="H611" s="67">
        <v>12726</v>
      </c>
      <c r="I611" s="67">
        <v>11454</v>
      </c>
      <c r="J611" s="67">
        <v>90</v>
      </c>
    </row>
    <row r="612" spans="1:10" ht="15">
      <c r="A612" s="92"/>
      <c r="B612" s="93"/>
      <c r="C612" s="38">
        <v>4210</v>
      </c>
      <c r="D612" s="85" t="s">
        <v>129</v>
      </c>
      <c r="E612" s="67"/>
      <c r="F612" s="67"/>
      <c r="G612" s="59"/>
      <c r="H612" s="67">
        <v>5000</v>
      </c>
      <c r="I612" s="67">
        <v>3566.58</v>
      </c>
      <c r="J612" s="67">
        <v>71.33</v>
      </c>
    </row>
    <row r="613" spans="1:10" ht="15">
      <c r="A613" s="92"/>
      <c r="B613" s="93"/>
      <c r="C613" s="38">
        <v>4260</v>
      </c>
      <c r="D613" s="85" t="s">
        <v>378</v>
      </c>
      <c r="E613" s="67"/>
      <c r="F613" s="67"/>
      <c r="G613" s="59"/>
      <c r="H613" s="67">
        <v>4400</v>
      </c>
      <c r="I613" s="67">
        <v>3648.33</v>
      </c>
      <c r="J613" s="67">
        <v>82.92</v>
      </c>
    </row>
    <row r="614" spans="1:10" ht="15">
      <c r="A614" s="92"/>
      <c r="B614" s="93"/>
      <c r="C614" s="38">
        <v>4300</v>
      </c>
      <c r="D614" s="85" t="s">
        <v>139</v>
      </c>
      <c r="E614" s="67"/>
      <c r="F614" s="67"/>
      <c r="G614" s="59"/>
      <c r="H614" s="67">
        <v>1876.8</v>
      </c>
      <c r="I614" s="67">
        <v>1621.08</v>
      </c>
      <c r="J614" s="67">
        <v>86.37</v>
      </c>
    </row>
    <row r="615" spans="1:10" ht="15">
      <c r="A615" s="38"/>
      <c r="B615" s="37"/>
      <c r="C615" s="38">
        <v>6050</v>
      </c>
      <c r="D615" s="85" t="s">
        <v>93</v>
      </c>
      <c r="E615" s="67"/>
      <c r="F615" s="67"/>
      <c r="G615" s="59"/>
      <c r="H615" s="67">
        <v>11482</v>
      </c>
      <c r="I615" s="67">
        <v>11481.41</v>
      </c>
      <c r="J615" s="67">
        <v>99.99</v>
      </c>
    </row>
    <row r="616" spans="1:10" ht="15">
      <c r="A616" s="38"/>
      <c r="B616" s="37"/>
      <c r="C616" s="38">
        <v>6058</v>
      </c>
      <c r="D616" s="85" t="s">
        <v>169</v>
      </c>
      <c r="E616" s="67"/>
      <c r="F616" s="67"/>
      <c r="G616" s="59"/>
      <c r="H616" s="67">
        <v>0</v>
      </c>
      <c r="I616" s="67">
        <v>0</v>
      </c>
      <c r="J616" s="67">
        <v>0</v>
      </c>
    </row>
    <row r="617" spans="1:10" ht="15">
      <c r="A617" s="38"/>
      <c r="B617" s="37"/>
      <c r="C617" s="38">
        <v>6059</v>
      </c>
      <c r="D617" s="85" t="s">
        <v>169</v>
      </c>
      <c r="E617" s="67"/>
      <c r="F617" s="67"/>
      <c r="G617" s="59"/>
      <c r="H617" s="67">
        <v>0</v>
      </c>
      <c r="I617" s="67">
        <v>0</v>
      </c>
      <c r="J617" s="67">
        <v>0</v>
      </c>
    </row>
    <row r="618" spans="1:10" ht="15">
      <c r="A618" s="38"/>
      <c r="B618" s="37"/>
      <c r="C618" s="38">
        <v>6060</v>
      </c>
      <c r="D618" s="85" t="s">
        <v>350</v>
      </c>
      <c r="E618" s="67"/>
      <c r="F618" s="67"/>
      <c r="G618" s="59"/>
      <c r="H618" s="67">
        <v>0</v>
      </c>
      <c r="I618" s="67">
        <v>0</v>
      </c>
      <c r="J618" s="67">
        <v>0</v>
      </c>
    </row>
    <row r="619" spans="1:10" ht="29.25" customHeight="1">
      <c r="A619" s="38"/>
      <c r="B619" s="37"/>
      <c r="C619" s="38">
        <v>6330</v>
      </c>
      <c r="D619" s="85" t="s">
        <v>289</v>
      </c>
      <c r="E619" s="67">
        <v>0</v>
      </c>
      <c r="F619" s="67">
        <v>0</v>
      </c>
      <c r="G619" s="59">
        <v>0</v>
      </c>
      <c r="H619" s="143"/>
      <c r="I619" s="143"/>
      <c r="J619" s="143"/>
    </row>
    <row r="620" spans="1:10" ht="29.25" customHeight="1">
      <c r="A620" s="38"/>
      <c r="B620" s="37"/>
      <c r="C620" s="38">
        <v>6630</v>
      </c>
      <c r="D620" s="85" t="s">
        <v>290</v>
      </c>
      <c r="E620" s="67">
        <v>0</v>
      </c>
      <c r="F620" s="67">
        <v>0</v>
      </c>
      <c r="G620" s="59">
        <v>0</v>
      </c>
      <c r="H620" s="143"/>
      <c r="I620" s="143"/>
      <c r="J620" s="143"/>
    </row>
    <row r="621" spans="1:10" ht="33" customHeight="1">
      <c r="A621" s="92"/>
      <c r="B621" s="93">
        <v>92695</v>
      </c>
      <c r="C621" s="92" t="s">
        <v>35</v>
      </c>
      <c r="D621" s="94" t="s">
        <v>163</v>
      </c>
      <c r="E621" s="99"/>
      <c r="F621" s="95"/>
      <c r="G621" s="96"/>
      <c r="H621" s="99">
        <v>36151</v>
      </c>
      <c r="I621" s="99">
        <v>25992.38</v>
      </c>
      <c r="J621" s="99">
        <f>I621/H621*100</f>
        <v>71.8994771928854</v>
      </c>
    </row>
    <row r="622" spans="1:10" ht="27" customHeight="1">
      <c r="A622" s="38"/>
      <c r="B622" s="37"/>
      <c r="C622" s="38">
        <v>2820</v>
      </c>
      <c r="D622" s="85" t="s">
        <v>300</v>
      </c>
      <c r="E622" s="67"/>
      <c r="F622" s="62"/>
      <c r="G622" s="44"/>
      <c r="H622" s="67">
        <v>20000</v>
      </c>
      <c r="I622" s="67">
        <v>19862.28</v>
      </c>
      <c r="J622" s="67">
        <f>I622/H622*100</f>
        <v>99.31139999999999</v>
      </c>
    </row>
    <row r="623" spans="1:10" ht="37.5" customHeight="1">
      <c r="A623" s="38"/>
      <c r="B623" s="37"/>
      <c r="C623" s="38">
        <v>2830</v>
      </c>
      <c r="D623" s="85" t="s">
        <v>411</v>
      </c>
      <c r="E623" s="67"/>
      <c r="F623" s="62"/>
      <c r="G623" s="44"/>
      <c r="H623" s="67">
        <v>0</v>
      </c>
      <c r="I623" s="67">
        <v>0</v>
      </c>
      <c r="J623" s="67">
        <v>0</v>
      </c>
    </row>
    <row r="624" spans="1:10" ht="16.5" customHeight="1">
      <c r="A624" s="38"/>
      <c r="B624" s="37"/>
      <c r="C624" s="38">
        <v>4210</v>
      </c>
      <c r="D624" s="85" t="s">
        <v>256</v>
      </c>
      <c r="E624" s="67"/>
      <c r="F624" s="62"/>
      <c r="G624" s="44"/>
      <c r="H624" s="67">
        <v>4000</v>
      </c>
      <c r="I624" s="67">
        <v>79.85</v>
      </c>
      <c r="J624" s="67">
        <f>I624/H624*100</f>
        <v>1.9962499999999999</v>
      </c>
    </row>
    <row r="625" spans="1:10" ht="20.25" customHeight="1">
      <c r="A625" s="38"/>
      <c r="B625" s="37"/>
      <c r="C625" s="38">
        <v>4300</v>
      </c>
      <c r="D625" s="85" t="s">
        <v>139</v>
      </c>
      <c r="E625" s="67"/>
      <c r="F625" s="62"/>
      <c r="G625" s="44"/>
      <c r="H625" s="67">
        <v>6100</v>
      </c>
      <c r="I625" s="67">
        <v>0</v>
      </c>
      <c r="J625" s="67">
        <f>I625/H625*100</f>
        <v>0</v>
      </c>
    </row>
    <row r="626" spans="1:10" ht="20.25" customHeight="1">
      <c r="A626" s="38"/>
      <c r="B626" s="37"/>
      <c r="C626" s="38">
        <v>6050</v>
      </c>
      <c r="D626" s="85" t="s">
        <v>445</v>
      </c>
      <c r="E626" s="67"/>
      <c r="F626" s="62"/>
      <c r="G626" s="44"/>
      <c r="H626" s="67">
        <v>6051</v>
      </c>
      <c r="I626" s="67">
        <v>6050.25</v>
      </c>
      <c r="J626" s="67">
        <f>I626/H626*100</f>
        <v>99.98760535448686</v>
      </c>
    </row>
    <row r="627" spans="1:10" s="8" customFormat="1" ht="15" customHeight="1">
      <c r="A627" s="35"/>
      <c r="B627" s="69"/>
      <c r="C627" s="69"/>
      <c r="D627" s="105" t="s">
        <v>51</v>
      </c>
      <c r="E627" s="70">
        <f>E7+E33+E36+E43+E66+E91+E150+E183+E224+E263+E282+E407+E419+E515+E536+E552+E607+E582</f>
        <v>14020265.700000001</v>
      </c>
      <c r="F627" s="70">
        <f>F7+F33+F36+F43+F66+F91+F150+F183+F224+F263+F282+F407+F419+F515+F536+F552+E607</f>
        <v>12929386.860000001</v>
      </c>
      <c r="G627" s="45">
        <f>F627/E627*100</f>
        <v>92.21927127957355</v>
      </c>
      <c r="H627" s="70">
        <f>H7+H33+H36+H43+H66+H88+H91+H150+H183+H224+H260+H263+H282+H407+H419+H515+H536+H552+H582+H607</f>
        <v>13772270.620000001</v>
      </c>
      <c r="I627" s="70">
        <f>I7+I33+I36+I43+I66+I88+I91+I150+I183+I224+I260+I263+I282+I407+I419+I515+I536+I552+I582+I607</f>
        <v>11800090.109999998</v>
      </c>
      <c r="J627" s="70">
        <f>I627/H627*100</f>
        <v>85.68006275496782</v>
      </c>
    </row>
    <row r="628" spans="1:10" s="8" customFormat="1" ht="15" customHeight="1">
      <c r="A628" s="26"/>
      <c r="B628" s="27"/>
      <c r="C628" s="27"/>
      <c r="D628" s="27"/>
      <c r="E628" s="28"/>
      <c r="F628" s="28"/>
      <c r="G628" s="29"/>
      <c r="H628" s="28"/>
      <c r="I628" s="28"/>
      <c r="J628" s="29"/>
    </row>
    <row r="629" spans="1:10" s="8" customFormat="1" ht="15" customHeight="1">
      <c r="A629" s="26"/>
      <c r="B629" s="27"/>
      <c r="C629" s="27"/>
      <c r="D629" s="27"/>
      <c r="E629" s="28"/>
      <c r="F629" s="28"/>
      <c r="G629" s="29"/>
      <c r="H629" s="28"/>
      <c r="I629" s="28"/>
      <c r="J629" s="29"/>
    </row>
    <row r="630" spans="1:10" s="8" customFormat="1" ht="15" customHeight="1">
      <c r="A630" s="26"/>
      <c r="B630" s="27"/>
      <c r="C630" s="27"/>
      <c r="D630" s="27"/>
      <c r="E630" s="28"/>
      <c r="F630" s="28"/>
      <c r="G630" s="29"/>
      <c r="H630" s="28"/>
      <c r="I630" s="28"/>
      <c r="J630" s="29"/>
    </row>
    <row r="631" spans="1:10" s="8" customFormat="1" ht="15" customHeight="1">
      <c r="A631" s="26"/>
      <c r="B631" s="27"/>
      <c r="C631" s="27"/>
      <c r="D631" s="27"/>
      <c r="E631" s="28"/>
      <c r="F631" s="28"/>
      <c r="G631" s="29"/>
      <c r="H631" s="28"/>
      <c r="I631" s="28"/>
      <c r="J631" s="29"/>
    </row>
    <row r="632" spans="1:10" s="8" customFormat="1" ht="15" customHeight="1">
      <c r="A632" s="26"/>
      <c r="B632" s="27"/>
      <c r="C632" s="27"/>
      <c r="D632" s="27"/>
      <c r="E632" s="28"/>
      <c r="F632" s="28"/>
      <c r="G632" s="29"/>
      <c r="H632" s="28"/>
      <c r="I632" s="28"/>
      <c r="J632" s="29"/>
    </row>
    <row r="633" spans="1:10" s="8" customFormat="1" ht="15" customHeight="1">
      <c r="A633" s="26"/>
      <c r="B633" s="27"/>
      <c r="C633" s="27"/>
      <c r="D633" s="27"/>
      <c r="E633" s="28"/>
      <c r="F633" s="28"/>
      <c r="G633" s="29"/>
      <c r="H633" s="28"/>
      <c r="I633" s="28"/>
      <c r="J633" s="29"/>
    </row>
    <row r="634" spans="1:10" s="8" customFormat="1" ht="15" customHeight="1">
      <c r="A634" s="26"/>
      <c r="B634" s="27"/>
      <c r="C634" s="27"/>
      <c r="D634" s="27"/>
      <c r="E634" s="28"/>
      <c r="F634" s="28"/>
      <c r="G634" s="29"/>
      <c r="H634" s="28"/>
      <c r="I634" s="28"/>
      <c r="J634" s="29"/>
    </row>
    <row r="635" spans="1:10" ht="10.5" customHeight="1">
      <c r="A635" s="26"/>
      <c r="B635" s="27"/>
      <c r="C635" s="27"/>
      <c r="D635" s="27"/>
      <c r="E635" s="28"/>
      <c r="F635" s="28"/>
      <c r="G635" s="29"/>
      <c r="H635" s="28"/>
      <c r="I635" s="28"/>
      <c r="J635" s="29"/>
    </row>
    <row r="636" spans="1:10" ht="10.5" customHeight="1">
      <c r="A636" s="26"/>
      <c r="B636" s="27"/>
      <c r="C636" s="27"/>
      <c r="D636" s="27"/>
      <c r="E636" s="28"/>
      <c r="F636" s="28"/>
      <c r="G636" s="29"/>
      <c r="H636" s="28"/>
      <c r="I636" s="28"/>
      <c r="J636" s="29"/>
    </row>
    <row r="637" spans="1:10" ht="12.75" customHeight="1">
      <c r="A637" s="26"/>
      <c r="B637" s="27"/>
      <c r="C637" s="27"/>
      <c r="D637" s="27"/>
      <c r="E637" s="28"/>
      <c r="F637" s="28"/>
      <c r="G637" s="29"/>
      <c r="H637" s="28"/>
      <c r="I637" s="28"/>
      <c r="J637" s="29"/>
    </row>
    <row r="638" spans="1:10" ht="18" customHeight="1">
      <c r="A638" s="26"/>
      <c r="B638" s="27"/>
      <c r="C638" s="27"/>
      <c r="D638" s="27"/>
      <c r="E638" s="28"/>
      <c r="F638" s="28"/>
      <c r="G638" s="29"/>
      <c r="H638" s="28"/>
      <c r="I638" s="28"/>
      <c r="J638" s="29"/>
    </row>
    <row r="639" spans="1:10" ht="17.25" customHeight="1">
      <c r="A639" s="26"/>
      <c r="B639" s="27"/>
      <c r="C639" s="27"/>
      <c r="D639" s="27"/>
      <c r="E639" s="28"/>
      <c r="F639" s="28"/>
      <c r="G639" s="29"/>
      <c r="H639" s="28"/>
      <c r="I639" s="28"/>
      <c r="J639" s="29"/>
    </row>
    <row r="640" spans="1:10" s="5" customFormat="1" ht="15.75">
      <c r="A640" s="26"/>
      <c r="B640" s="27"/>
      <c r="C640" s="27"/>
      <c r="D640" s="27"/>
      <c r="E640" s="28"/>
      <c r="F640" s="28"/>
      <c r="G640" s="29"/>
      <c r="H640" s="28"/>
      <c r="I640" s="28"/>
      <c r="J640" s="29"/>
    </row>
    <row r="641" spans="1:10" s="5" customFormat="1" ht="15.75">
      <c r="A641" s="26"/>
      <c r="B641" s="27"/>
      <c r="C641" s="27"/>
      <c r="D641" s="27" t="s">
        <v>446</v>
      </c>
      <c r="E641" s="28"/>
      <c r="F641" s="28"/>
      <c r="G641" s="29"/>
      <c r="H641"/>
      <c r="I641" s="28"/>
      <c r="J641" s="29"/>
    </row>
    <row r="642" spans="1:10" s="5" customFormat="1" ht="15.75">
      <c r="A642" s="26"/>
      <c r="B642" s="27"/>
      <c r="C642" s="27"/>
      <c r="D642" s="27"/>
      <c r="E642" s="28"/>
      <c r="F642" s="28"/>
      <c r="G642" s="29"/>
      <c r="H642" s="28"/>
      <c r="I642" s="28"/>
      <c r="J642" s="29"/>
    </row>
    <row r="643" spans="1:10" s="5" customFormat="1" ht="14.25">
      <c r="A643" s="131"/>
      <c r="B643" s="131"/>
      <c r="C643" s="131" t="s">
        <v>87</v>
      </c>
      <c r="D643" s="131" t="s">
        <v>105</v>
      </c>
      <c r="E643" s="121"/>
      <c r="F643" s="132"/>
      <c r="G643" s="122"/>
      <c r="H643" s="121"/>
      <c r="I643" s="132"/>
      <c r="J643" s="122"/>
    </row>
    <row r="644" spans="1:10" s="5" customFormat="1" ht="14.25">
      <c r="A644" s="120"/>
      <c r="B644" s="120"/>
      <c r="C644" s="120"/>
      <c r="D644" s="120"/>
      <c r="E644" s="71" t="s">
        <v>1</v>
      </c>
      <c r="F644" s="121" t="s">
        <v>2</v>
      </c>
      <c r="G644" s="122"/>
      <c r="H644" s="39"/>
      <c r="I644" s="39"/>
      <c r="J644" s="69"/>
    </row>
    <row r="645" spans="1:10" s="5" customFormat="1" ht="14.25">
      <c r="A645" s="42"/>
      <c r="B645" s="42"/>
      <c r="C645" s="42"/>
      <c r="D645" s="42"/>
      <c r="E645" s="42"/>
      <c r="F645" s="39" t="s">
        <v>3</v>
      </c>
      <c r="G645" s="69" t="s">
        <v>4</v>
      </c>
      <c r="H645" s="69"/>
      <c r="I645" s="39"/>
      <c r="J645" s="69"/>
    </row>
    <row r="646" spans="1:10" s="5" customFormat="1" ht="15.75">
      <c r="A646" s="19"/>
      <c r="B646" s="19"/>
      <c r="C646" s="25" t="s">
        <v>104</v>
      </c>
      <c r="D646" s="25"/>
      <c r="E646" s="30">
        <v>14020265.7</v>
      </c>
      <c r="F646" s="30">
        <v>12929386.86</v>
      </c>
      <c r="G646" s="21">
        <f aca="true" t="shared" si="17" ref="G646:G672">F646/E646*100</f>
        <v>92.21927127957355</v>
      </c>
      <c r="H646" s="19"/>
      <c r="I646" s="19"/>
      <c r="J646" s="19"/>
    </row>
    <row r="647" spans="1:10" s="5" customFormat="1" ht="15.75">
      <c r="A647" s="19"/>
      <c r="B647" s="19"/>
      <c r="C647" s="25"/>
      <c r="D647" s="25"/>
      <c r="E647" s="30"/>
      <c r="F647" s="30"/>
      <c r="G647" s="21"/>
      <c r="H647" s="19"/>
      <c r="I647" s="19"/>
      <c r="J647" s="19"/>
    </row>
    <row r="648" spans="1:10" s="5" customFormat="1" ht="15.75">
      <c r="A648" s="19"/>
      <c r="B648" s="19"/>
      <c r="C648" s="25" t="s">
        <v>55</v>
      </c>
      <c r="D648" s="25" t="s">
        <v>363</v>
      </c>
      <c r="E648" s="30">
        <v>12094030.5</v>
      </c>
      <c r="F648" s="30">
        <v>11628287.26</v>
      </c>
      <c r="G648" s="21">
        <f t="shared" si="17"/>
        <v>96.14898242566859</v>
      </c>
      <c r="H648" s="19"/>
      <c r="I648" s="19"/>
      <c r="J648" s="19"/>
    </row>
    <row r="649" spans="1:10" s="5" customFormat="1" ht="13.5" customHeight="1">
      <c r="A649" s="19"/>
      <c r="B649" s="19"/>
      <c r="C649" s="25"/>
      <c r="D649" s="25"/>
      <c r="E649" s="30"/>
      <c r="F649" s="30"/>
      <c r="G649" s="20"/>
      <c r="H649" s="19"/>
      <c r="I649" s="19"/>
      <c r="J649" s="19"/>
    </row>
    <row r="650" spans="1:10" s="5" customFormat="1" ht="15" customHeight="1">
      <c r="A650" s="19"/>
      <c r="B650" s="19"/>
      <c r="C650" s="25" t="s">
        <v>61</v>
      </c>
      <c r="D650" s="25" t="s">
        <v>57</v>
      </c>
      <c r="E650" s="30">
        <v>5172440.25</v>
      </c>
      <c r="F650" s="30">
        <v>4855036.14</v>
      </c>
      <c r="G650" s="20">
        <f t="shared" si="17"/>
        <v>93.8635519279319</v>
      </c>
      <c r="H650" s="19"/>
      <c r="I650" s="19"/>
      <c r="J650" s="19"/>
    </row>
    <row r="651" spans="1:10" s="5" customFormat="1" ht="13.5" customHeight="1">
      <c r="A651" s="19"/>
      <c r="B651" s="19"/>
      <c r="C651" s="176" t="s">
        <v>184</v>
      </c>
      <c r="D651" s="19" t="s">
        <v>29</v>
      </c>
      <c r="E651" s="24">
        <v>1175741.9</v>
      </c>
      <c r="F651" s="24">
        <v>1199136.99</v>
      </c>
      <c r="G651" s="23">
        <f t="shared" si="17"/>
        <v>101.98981511163292</v>
      </c>
      <c r="H651" s="19"/>
      <c r="I651" s="19"/>
      <c r="J651" s="19"/>
    </row>
    <row r="652" spans="1:10" s="5" customFormat="1" ht="18" customHeight="1">
      <c r="A652" s="19"/>
      <c r="B652" s="19"/>
      <c r="C652" s="176" t="s">
        <v>185</v>
      </c>
      <c r="D652" s="19" t="s">
        <v>30</v>
      </c>
      <c r="E652" s="24">
        <v>1081061.55</v>
      </c>
      <c r="F652" s="24">
        <v>934118.59</v>
      </c>
      <c r="G652" s="22">
        <f t="shared" si="17"/>
        <v>86.40753063505034</v>
      </c>
      <c r="H652" s="19"/>
      <c r="I652" s="19"/>
      <c r="J652" s="19"/>
    </row>
    <row r="653" spans="1:10" ht="15">
      <c r="A653" s="19"/>
      <c r="B653" s="19"/>
      <c r="C653" s="176" t="s">
        <v>186</v>
      </c>
      <c r="D653" s="19" t="s">
        <v>31</v>
      </c>
      <c r="E653" s="24">
        <v>46560</v>
      </c>
      <c r="F653" s="24">
        <v>42177.9</v>
      </c>
      <c r="G653" s="23">
        <f t="shared" si="17"/>
        <v>90.58827319587628</v>
      </c>
      <c r="H653" s="19"/>
      <c r="I653" s="19"/>
      <c r="J653" s="19"/>
    </row>
    <row r="654" spans="1:10" ht="15">
      <c r="A654" s="19"/>
      <c r="B654" s="19"/>
      <c r="C654" s="176" t="s">
        <v>187</v>
      </c>
      <c r="D654" s="19" t="s">
        <v>32</v>
      </c>
      <c r="E654" s="24">
        <v>86900</v>
      </c>
      <c r="F654" s="24">
        <v>95464.7</v>
      </c>
      <c r="G654" s="23">
        <f t="shared" si="17"/>
        <v>109.85581127733026</v>
      </c>
      <c r="H654" s="19"/>
      <c r="I654" s="19"/>
      <c r="J654" s="19"/>
    </row>
    <row r="655" spans="1:10" ht="15">
      <c r="A655" s="19"/>
      <c r="B655" s="19"/>
      <c r="C655" s="176" t="s">
        <v>181</v>
      </c>
      <c r="D655" s="19" t="s">
        <v>58</v>
      </c>
      <c r="E655" s="32">
        <v>0</v>
      </c>
      <c r="F655" s="32">
        <v>2277.64</v>
      </c>
      <c r="G655" s="22">
        <v>0</v>
      </c>
      <c r="H655" s="19"/>
      <c r="I655" s="19"/>
      <c r="J655" s="19"/>
    </row>
    <row r="656" spans="1:10" ht="15">
      <c r="A656" s="19"/>
      <c r="B656" s="19"/>
      <c r="C656" s="176" t="s">
        <v>192</v>
      </c>
      <c r="D656" s="19" t="s">
        <v>379</v>
      </c>
      <c r="E656" s="32">
        <v>2519</v>
      </c>
      <c r="F656" s="32">
        <v>2519</v>
      </c>
      <c r="G656" s="22">
        <v>100</v>
      </c>
      <c r="H656" s="19"/>
      <c r="I656" s="19"/>
      <c r="J656" s="19"/>
    </row>
    <row r="657" spans="1:10" ht="15">
      <c r="A657" s="19"/>
      <c r="B657" s="19"/>
      <c r="C657" s="176" t="s">
        <v>193</v>
      </c>
      <c r="D657" s="19" t="s">
        <v>380</v>
      </c>
      <c r="E657" s="32">
        <v>1142</v>
      </c>
      <c r="F657" s="32">
        <v>1302</v>
      </c>
      <c r="G657" s="22">
        <f t="shared" si="17"/>
        <v>114.01050788091067</v>
      </c>
      <c r="H657" s="19"/>
      <c r="I657" s="19"/>
      <c r="J657" s="19"/>
    </row>
    <row r="658" spans="1:10" ht="19.5" customHeight="1">
      <c r="A658" s="19"/>
      <c r="B658" s="19"/>
      <c r="C658" s="176" t="s">
        <v>188</v>
      </c>
      <c r="D658" s="19" t="s">
        <v>94</v>
      </c>
      <c r="E658" s="32">
        <v>71644</v>
      </c>
      <c r="F658" s="32">
        <v>82190.5</v>
      </c>
      <c r="G658" s="22">
        <v>114.72</v>
      </c>
      <c r="H658" s="19"/>
      <c r="I658" s="19"/>
      <c r="J658" s="19"/>
    </row>
    <row r="659" spans="1:10" ht="15">
      <c r="A659" s="19"/>
      <c r="B659" s="19"/>
      <c r="C659" s="176" t="s">
        <v>189</v>
      </c>
      <c r="D659" s="19" t="s">
        <v>270</v>
      </c>
      <c r="E659" s="32">
        <v>51188.8</v>
      </c>
      <c r="F659" s="32">
        <v>36948.81</v>
      </c>
      <c r="G659" s="22">
        <f t="shared" si="17"/>
        <v>72.18143421998562</v>
      </c>
      <c r="H659" s="19"/>
      <c r="I659" s="19"/>
      <c r="J659" s="19"/>
    </row>
    <row r="660" spans="1:10" ht="21" customHeight="1">
      <c r="A660" s="19"/>
      <c r="B660" s="19"/>
      <c r="C660" s="176" t="s">
        <v>195</v>
      </c>
      <c r="D660" s="19" t="s">
        <v>34</v>
      </c>
      <c r="E660" s="32">
        <v>9464</v>
      </c>
      <c r="F660" s="32">
        <v>10099</v>
      </c>
      <c r="G660" s="22">
        <f t="shared" si="17"/>
        <v>106.70963651732883</v>
      </c>
      <c r="H660" s="19"/>
      <c r="I660" s="19"/>
      <c r="J660" s="19"/>
    </row>
    <row r="661" spans="1:10" ht="28.5" customHeight="1">
      <c r="A661" s="19"/>
      <c r="B661" s="19"/>
      <c r="C661" s="176" t="s">
        <v>274</v>
      </c>
      <c r="D661" s="177" t="s">
        <v>301</v>
      </c>
      <c r="E661" s="32">
        <v>639802</v>
      </c>
      <c r="F661" s="32">
        <v>418947.22</v>
      </c>
      <c r="G661" s="22">
        <f t="shared" si="17"/>
        <v>65.48076123550723</v>
      </c>
      <c r="H661" s="19"/>
      <c r="I661" s="19"/>
      <c r="J661" s="19"/>
    </row>
    <row r="662" spans="1:10" ht="15">
      <c r="A662" s="19"/>
      <c r="B662" s="19"/>
      <c r="C662" s="176" t="s">
        <v>199</v>
      </c>
      <c r="D662" s="19" t="s">
        <v>59</v>
      </c>
      <c r="E662" s="32">
        <v>1300</v>
      </c>
      <c r="F662" s="32">
        <v>2481.79</v>
      </c>
      <c r="G662" s="22">
        <f t="shared" si="17"/>
        <v>190.90692307692308</v>
      </c>
      <c r="H662" s="19"/>
      <c r="I662" s="19"/>
      <c r="J662" s="19"/>
    </row>
    <row r="663" spans="1:21" ht="15">
      <c r="A663" s="19"/>
      <c r="B663" s="19"/>
      <c r="C663" s="176" t="s">
        <v>198</v>
      </c>
      <c r="D663" s="19" t="s">
        <v>60</v>
      </c>
      <c r="E663" s="32">
        <v>2005117</v>
      </c>
      <c r="F663" s="32">
        <v>2027372</v>
      </c>
      <c r="G663" s="23">
        <f t="shared" si="17"/>
        <v>101.10991029451148</v>
      </c>
      <c r="H663" s="19"/>
      <c r="I663" s="19"/>
      <c r="J663" s="19"/>
      <c r="U663">
        <f>E1490+E655</f>
        <v>0</v>
      </c>
    </row>
    <row r="664" spans="1:10" ht="15.75">
      <c r="A664" s="19"/>
      <c r="B664" s="19"/>
      <c r="C664" s="25" t="s">
        <v>362</v>
      </c>
      <c r="D664" s="25" t="s">
        <v>353</v>
      </c>
      <c r="E664" s="30">
        <v>1926235.2</v>
      </c>
      <c r="F664" s="30">
        <v>1301099.6</v>
      </c>
      <c r="G664" s="21">
        <f t="shared" si="17"/>
        <v>67.54624772717268</v>
      </c>
      <c r="H664" s="19"/>
      <c r="I664" s="19"/>
      <c r="J664" s="19"/>
    </row>
    <row r="665" spans="1:10" ht="15.75">
      <c r="A665" s="19"/>
      <c r="B665" s="19"/>
      <c r="C665" s="221" t="s">
        <v>136</v>
      </c>
      <c r="D665" s="19" t="s">
        <v>352</v>
      </c>
      <c r="E665" s="32">
        <v>10000</v>
      </c>
      <c r="F665" s="32">
        <v>0</v>
      </c>
      <c r="G665" s="22">
        <f t="shared" si="17"/>
        <v>0</v>
      </c>
      <c r="H665" s="19"/>
      <c r="I665" s="219"/>
      <c r="J665" s="19"/>
    </row>
    <row r="666" spans="1:10" ht="45">
      <c r="A666" s="19"/>
      <c r="B666" s="19"/>
      <c r="C666" s="221" t="s">
        <v>278</v>
      </c>
      <c r="D666" s="130" t="s">
        <v>453</v>
      </c>
      <c r="E666" s="32">
        <v>350000</v>
      </c>
      <c r="F666" s="32">
        <v>88279.4</v>
      </c>
      <c r="G666" s="22">
        <f t="shared" si="17"/>
        <v>25.222685714285713</v>
      </c>
      <c r="H666" s="19"/>
      <c r="I666" s="19"/>
      <c r="J666" s="19"/>
    </row>
    <row r="667" spans="1:10" ht="15">
      <c r="A667" s="19"/>
      <c r="B667" s="19"/>
      <c r="C667" s="221" t="s">
        <v>383</v>
      </c>
      <c r="D667" s="228" t="s">
        <v>390</v>
      </c>
      <c r="E667" s="32">
        <v>1391721</v>
      </c>
      <c r="F667" s="32">
        <v>1068306</v>
      </c>
      <c r="G667" s="22">
        <f t="shared" si="17"/>
        <v>76.76150607772678</v>
      </c>
      <c r="H667" s="19"/>
      <c r="I667" s="19"/>
      <c r="J667" s="19"/>
    </row>
    <row r="668" spans="1:10" ht="15">
      <c r="A668" s="19"/>
      <c r="B668" s="19"/>
      <c r="C668" s="221" t="s">
        <v>424</v>
      </c>
      <c r="D668" s="19" t="s">
        <v>342</v>
      </c>
      <c r="E668" s="32">
        <v>64514.2</v>
      </c>
      <c r="F668" s="32">
        <v>64514.2</v>
      </c>
      <c r="G668" s="22">
        <f>F668/E668*100</f>
        <v>100</v>
      </c>
      <c r="H668" s="19"/>
      <c r="I668" s="19"/>
      <c r="J668" s="19"/>
    </row>
    <row r="669" spans="1:10" ht="15">
      <c r="A669" s="19"/>
      <c r="B669" s="19"/>
      <c r="C669" s="221" t="s">
        <v>354</v>
      </c>
      <c r="D669" s="130" t="s">
        <v>342</v>
      </c>
      <c r="E669" s="32">
        <v>110000</v>
      </c>
      <c r="F669" s="32">
        <v>80000</v>
      </c>
      <c r="G669" s="22">
        <f t="shared" si="17"/>
        <v>72.72727272727273</v>
      </c>
      <c r="H669" s="19"/>
      <c r="I669" s="19"/>
      <c r="J669" s="19"/>
    </row>
    <row r="670" spans="1:10" ht="15.75">
      <c r="A670" s="19"/>
      <c r="B670" s="19"/>
      <c r="C670" s="25" t="s">
        <v>64</v>
      </c>
      <c r="D670" s="25" t="s">
        <v>62</v>
      </c>
      <c r="E670" s="30">
        <v>605473.75</v>
      </c>
      <c r="F670" s="30">
        <v>530068.31</v>
      </c>
      <c r="G670" s="20">
        <f t="shared" si="17"/>
        <v>87.54604307783782</v>
      </c>
      <c r="H670" s="19"/>
      <c r="I670" s="19"/>
      <c r="J670" s="19"/>
    </row>
    <row r="671" spans="1:10" ht="30">
      <c r="A671" s="19"/>
      <c r="B671" s="19"/>
      <c r="C671" s="223" t="s">
        <v>134</v>
      </c>
      <c r="D671" s="178" t="s">
        <v>142</v>
      </c>
      <c r="E671" s="129">
        <v>22335</v>
      </c>
      <c r="F671" s="129">
        <v>22335.37</v>
      </c>
      <c r="G671" s="22">
        <f t="shared" si="17"/>
        <v>100.00165659279159</v>
      </c>
      <c r="H671" s="18"/>
      <c r="I671" s="19"/>
      <c r="J671" s="19"/>
    </row>
    <row r="672" spans="1:10" ht="30">
      <c r="A672" s="19"/>
      <c r="B672" s="19"/>
      <c r="C672" s="179" t="s">
        <v>196</v>
      </c>
      <c r="D672" s="178" t="s">
        <v>302</v>
      </c>
      <c r="E672" s="129">
        <v>47000</v>
      </c>
      <c r="F672" s="33">
        <v>45509.38</v>
      </c>
      <c r="G672" s="22">
        <f t="shared" si="17"/>
        <v>96.82846808510638</v>
      </c>
      <c r="H672" s="18"/>
      <c r="I672" s="19"/>
      <c r="J672" s="19"/>
    </row>
    <row r="673" spans="1:10" ht="15">
      <c r="A673" s="19"/>
      <c r="B673" s="19"/>
      <c r="C673" s="179" t="s">
        <v>172</v>
      </c>
      <c r="D673" s="178" t="s">
        <v>355</v>
      </c>
      <c r="E673" s="129">
        <v>156000</v>
      </c>
      <c r="F673" s="222">
        <v>72010.27</v>
      </c>
      <c r="G673" s="22">
        <f>F673/E673*100</f>
        <v>46.160429487179485</v>
      </c>
      <c r="H673" s="18"/>
      <c r="I673" s="19"/>
      <c r="J673" s="19"/>
    </row>
    <row r="674" spans="1:10" ht="30">
      <c r="A674" s="19"/>
      <c r="B674" s="19"/>
      <c r="C674" s="179" t="s">
        <v>135</v>
      </c>
      <c r="D674" s="178" t="s">
        <v>356</v>
      </c>
      <c r="E674" s="129">
        <v>10000</v>
      </c>
      <c r="F674" s="222">
        <v>3755.77</v>
      </c>
      <c r="G674" s="22">
        <v>37.56</v>
      </c>
      <c r="H674" s="18"/>
      <c r="I674" s="19"/>
      <c r="J674" s="19"/>
    </row>
    <row r="675" spans="1:10" ht="15">
      <c r="A675" s="19"/>
      <c r="B675" s="19"/>
      <c r="C675" s="179" t="s">
        <v>121</v>
      </c>
      <c r="D675" s="178" t="s">
        <v>120</v>
      </c>
      <c r="E675" s="129">
        <v>172535</v>
      </c>
      <c r="F675" s="222">
        <v>175908.01</v>
      </c>
      <c r="G675" s="22">
        <f>F675/E675*100</f>
        <v>101.9549714550671</v>
      </c>
      <c r="H675" s="18"/>
      <c r="I675" s="19"/>
      <c r="J675" s="19"/>
    </row>
    <row r="676" spans="1:10" ht="15">
      <c r="A676" s="19"/>
      <c r="B676" s="19"/>
      <c r="C676" s="179" t="s">
        <v>190</v>
      </c>
      <c r="D676" s="178" t="s">
        <v>357</v>
      </c>
      <c r="E676" s="129">
        <v>111937</v>
      </c>
      <c r="F676" s="222">
        <v>107221.78</v>
      </c>
      <c r="G676" s="22">
        <f>F676/E676*100</f>
        <v>95.78761267498682</v>
      </c>
      <c r="H676" s="18"/>
      <c r="I676" s="19"/>
      <c r="J676" s="19"/>
    </row>
    <row r="677" spans="1:10" ht="15">
      <c r="A677" s="19"/>
      <c r="B677" s="19"/>
      <c r="C677" s="179" t="s">
        <v>254</v>
      </c>
      <c r="D677" s="178" t="s">
        <v>358</v>
      </c>
      <c r="E677" s="129">
        <v>16169</v>
      </c>
      <c r="F677" s="222">
        <v>17404.3</v>
      </c>
      <c r="G677" s="22">
        <v>107.64</v>
      </c>
      <c r="H677" s="18"/>
      <c r="I677" s="19"/>
      <c r="J677" s="19"/>
    </row>
    <row r="678" spans="1:10" ht="15">
      <c r="A678" s="19"/>
      <c r="B678" s="19"/>
      <c r="C678" s="179" t="s">
        <v>283</v>
      </c>
      <c r="D678" s="178" t="s">
        <v>359</v>
      </c>
      <c r="E678" s="129">
        <v>0</v>
      </c>
      <c r="F678" s="222">
        <v>0</v>
      </c>
      <c r="G678" s="22">
        <v>0</v>
      </c>
      <c r="H678" s="18"/>
      <c r="I678" s="19"/>
      <c r="J678" s="19"/>
    </row>
    <row r="679" spans="1:10" ht="30">
      <c r="A679" s="19"/>
      <c r="B679" s="19"/>
      <c r="C679" s="179" t="s">
        <v>422</v>
      </c>
      <c r="D679" s="178" t="s">
        <v>423</v>
      </c>
      <c r="E679" s="129">
        <v>0</v>
      </c>
      <c r="F679" s="222">
        <v>13671.77</v>
      </c>
      <c r="G679" s="22">
        <v>0</v>
      </c>
      <c r="H679" s="18"/>
      <c r="I679" s="19"/>
      <c r="J679" s="19"/>
    </row>
    <row r="680" spans="1:10" ht="30">
      <c r="A680" s="19"/>
      <c r="B680" s="19"/>
      <c r="C680" s="179" t="s">
        <v>360</v>
      </c>
      <c r="D680" s="178" t="s">
        <v>381</v>
      </c>
      <c r="E680" s="129">
        <v>21193.75</v>
      </c>
      <c r="F680" s="222">
        <v>338.3</v>
      </c>
      <c r="G680" s="22">
        <f>F680/E680*100</f>
        <v>1.5962253022707165</v>
      </c>
      <c r="H680" s="18"/>
      <c r="I680" s="19"/>
      <c r="J680" s="19"/>
    </row>
    <row r="681" spans="1:10" ht="45">
      <c r="A681" s="19"/>
      <c r="B681" s="19"/>
      <c r="C681" s="179" t="s">
        <v>336</v>
      </c>
      <c r="D681" s="178" t="s">
        <v>382</v>
      </c>
      <c r="E681" s="129">
        <v>0</v>
      </c>
      <c r="F681" s="222">
        <v>19.85</v>
      </c>
      <c r="G681" s="22">
        <v>0</v>
      </c>
      <c r="H681" s="18"/>
      <c r="I681" s="19"/>
      <c r="J681" s="19"/>
    </row>
    <row r="682" spans="1:10" ht="30">
      <c r="A682" s="19"/>
      <c r="B682" s="19"/>
      <c r="C682" s="180">
        <v>2700</v>
      </c>
      <c r="D682" s="130" t="s">
        <v>108</v>
      </c>
      <c r="E682" s="32">
        <v>48304</v>
      </c>
      <c r="F682" s="32">
        <v>69162.01</v>
      </c>
      <c r="G682" s="23">
        <f>F682/E682*100</f>
        <v>143.18070967207683</v>
      </c>
      <c r="H682" s="19"/>
      <c r="I682" s="19"/>
      <c r="J682" s="19"/>
    </row>
    <row r="683" spans="1:10" ht="30">
      <c r="A683" s="19"/>
      <c r="B683" s="19"/>
      <c r="C683" s="180">
        <v>2900</v>
      </c>
      <c r="D683" s="130" t="s">
        <v>448</v>
      </c>
      <c r="E683" s="32">
        <v>0</v>
      </c>
      <c r="F683" s="32">
        <v>2731.5</v>
      </c>
      <c r="G683" s="23">
        <v>0</v>
      </c>
      <c r="H683" s="19"/>
      <c r="I683" s="19"/>
      <c r="J683" s="19"/>
    </row>
    <row r="684" spans="1:10" ht="31.5">
      <c r="A684" s="25"/>
      <c r="B684" s="25"/>
      <c r="C684" s="25" t="s">
        <v>56</v>
      </c>
      <c r="D684" s="224" t="s">
        <v>364</v>
      </c>
      <c r="E684" s="30">
        <v>6137914</v>
      </c>
      <c r="F684" s="30">
        <v>5473383.85</v>
      </c>
      <c r="G684" s="21">
        <f>F684/E684*100</f>
        <v>89.17335514964856</v>
      </c>
      <c r="H684" s="25"/>
      <c r="I684" s="25"/>
      <c r="J684" s="25"/>
    </row>
    <row r="685" spans="1:10" s="5" customFormat="1" ht="15.75">
      <c r="A685" s="25"/>
      <c r="B685" s="25"/>
      <c r="C685" s="25"/>
      <c r="D685" s="25"/>
      <c r="E685" s="30"/>
      <c r="F685" s="30"/>
      <c r="G685" s="20"/>
      <c r="H685" s="25"/>
      <c r="I685" s="25"/>
      <c r="J685" s="25"/>
    </row>
    <row r="686" spans="1:10" s="5" customFormat="1" ht="15.75">
      <c r="A686" s="19"/>
      <c r="B686" s="19"/>
      <c r="C686" s="25" t="s">
        <v>85</v>
      </c>
      <c r="D686" s="25" t="s">
        <v>78</v>
      </c>
      <c r="E686" s="30">
        <v>3619035</v>
      </c>
      <c r="F686" s="30">
        <v>3619035</v>
      </c>
      <c r="G686" s="20">
        <f>F686/E686*100</f>
        <v>100</v>
      </c>
      <c r="H686" s="19"/>
      <c r="I686" s="19"/>
      <c r="J686" s="19"/>
    </row>
    <row r="687" spans="1:10" ht="15">
      <c r="A687" s="19"/>
      <c r="B687" s="19"/>
      <c r="C687" s="235"/>
      <c r="D687" s="19" t="s">
        <v>63</v>
      </c>
      <c r="E687" s="32">
        <v>2935648</v>
      </c>
      <c r="F687" s="32">
        <v>2935648</v>
      </c>
      <c r="G687" s="23">
        <f>F687/E687*100</f>
        <v>100</v>
      </c>
      <c r="H687" s="19"/>
      <c r="I687" s="19"/>
      <c r="J687" s="19"/>
    </row>
    <row r="688" spans="1:10" s="8" customFormat="1" ht="15">
      <c r="A688" s="19"/>
      <c r="B688" s="19"/>
      <c r="C688" s="19"/>
      <c r="D688" s="19" t="s">
        <v>79</v>
      </c>
      <c r="E688" s="32">
        <v>676217</v>
      </c>
      <c r="F688" s="32">
        <v>676217</v>
      </c>
      <c r="G688" s="22">
        <f>F688/E688*100</f>
        <v>100</v>
      </c>
      <c r="H688" s="19"/>
      <c r="I688" s="19"/>
      <c r="J688" s="19"/>
    </row>
    <row r="689" spans="1:10" s="8" customFormat="1" ht="15">
      <c r="A689" s="19"/>
      <c r="B689" s="19"/>
      <c r="C689" s="19"/>
      <c r="D689" s="19" t="s">
        <v>425</v>
      </c>
      <c r="E689" s="32">
        <v>7170</v>
      </c>
      <c r="F689" s="32">
        <v>7170</v>
      </c>
      <c r="G689" s="22">
        <f>F689/E689*100</f>
        <v>100</v>
      </c>
      <c r="H689" s="19"/>
      <c r="I689" s="19"/>
      <c r="J689" s="19"/>
    </row>
    <row r="690" spans="1:10" s="8" customFormat="1" ht="15">
      <c r="A690" s="19"/>
      <c r="B690" s="19"/>
      <c r="C690" s="19"/>
      <c r="D690" s="19"/>
      <c r="E690" s="32"/>
      <c r="F690" s="32"/>
      <c r="G690" s="22"/>
      <c r="H690" s="19"/>
      <c r="I690" s="19"/>
      <c r="J690" s="19"/>
    </row>
    <row r="691" spans="1:10" s="5" customFormat="1" ht="15.75">
      <c r="A691" s="19"/>
      <c r="B691" s="19"/>
      <c r="C691" s="25" t="s">
        <v>97</v>
      </c>
      <c r="D691" s="25" t="s">
        <v>341</v>
      </c>
      <c r="E691" s="30">
        <v>2697081.5</v>
      </c>
      <c r="F691" s="30">
        <v>2624147.81</v>
      </c>
      <c r="G691" s="20">
        <f>F691/E691*100</f>
        <v>97.29582921391142</v>
      </c>
      <c r="H691" s="19"/>
      <c r="I691" s="19"/>
      <c r="J691" s="19"/>
    </row>
    <row r="692" spans="1:10" s="5" customFormat="1" ht="15">
      <c r="A692" s="19"/>
      <c r="B692" s="19"/>
      <c r="C692" s="19" t="s">
        <v>98</v>
      </c>
      <c r="D692" s="19" t="s">
        <v>89</v>
      </c>
      <c r="E692" s="32">
        <v>718143.15</v>
      </c>
      <c r="F692" s="32">
        <v>710809.04</v>
      </c>
      <c r="G692" s="22">
        <f>F692/E692*100</f>
        <v>98.97873982366886</v>
      </c>
      <c r="H692" s="19"/>
      <c r="I692" s="19"/>
      <c r="J692" s="19"/>
    </row>
    <row r="693" spans="1:10" ht="15.75">
      <c r="A693" s="19"/>
      <c r="B693" s="19"/>
      <c r="C693" s="19"/>
      <c r="D693" s="19" t="s">
        <v>449</v>
      </c>
      <c r="E693" s="32"/>
      <c r="F693" s="32"/>
      <c r="G693" s="21"/>
      <c r="H693" s="19"/>
      <c r="I693" s="19"/>
      <c r="J693" s="19"/>
    </row>
    <row r="694" spans="1:10" ht="15">
      <c r="A694" s="19"/>
      <c r="B694" s="19"/>
      <c r="C694" s="19" t="s">
        <v>99</v>
      </c>
      <c r="D694" s="19" t="s">
        <v>90</v>
      </c>
      <c r="E694" s="32">
        <v>1615164.19</v>
      </c>
      <c r="F694" s="32">
        <v>1579823.35</v>
      </c>
      <c r="G694" s="23">
        <f>F694/E694*100</f>
        <v>97.81193514450071</v>
      </c>
      <c r="H694" s="19"/>
      <c r="I694" s="19"/>
      <c r="J694" s="19"/>
    </row>
    <row r="695" spans="1:10" ht="15">
      <c r="A695" s="19"/>
      <c r="B695" s="19"/>
      <c r="C695" s="19"/>
      <c r="D695" s="19" t="s">
        <v>275</v>
      </c>
      <c r="E695" s="32"/>
      <c r="F695" s="32"/>
      <c r="G695" s="23"/>
      <c r="H695" s="19"/>
      <c r="I695" s="19"/>
      <c r="J695" s="19"/>
    </row>
    <row r="696" spans="1:10" ht="30.75">
      <c r="A696" s="19"/>
      <c r="B696" s="19"/>
      <c r="C696" s="19" t="s">
        <v>100</v>
      </c>
      <c r="D696" s="130" t="s">
        <v>361</v>
      </c>
      <c r="E696" s="32">
        <v>363774.16</v>
      </c>
      <c r="F696" s="32">
        <v>333515.42</v>
      </c>
      <c r="G696" s="23">
        <f>F696/E696*100</f>
        <v>91.6819985234795</v>
      </c>
      <c r="H696" s="19"/>
      <c r="I696" s="219"/>
      <c r="J696" s="19"/>
    </row>
    <row r="697" spans="1:10" ht="15">
      <c r="A697" s="19"/>
      <c r="B697" s="19"/>
      <c r="C697" s="19">
        <v>2007</v>
      </c>
      <c r="D697" s="19" t="s">
        <v>342</v>
      </c>
      <c r="E697" s="32">
        <v>323001.6</v>
      </c>
      <c r="F697" s="32">
        <v>296875.1</v>
      </c>
      <c r="G697" s="22">
        <f>F697/E697*100</f>
        <v>91.91134037726128</v>
      </c>
      <c r="H697" s="19"/>
      <c r="I697" s="19"/>
      <c r="J697" s="19"/>
    </row>
    <row r="698" spans="1:10" ht="15">
      <c r="A698" s="19"/>
      <c r="B698" s="19"/>
      <c r="C698" s="19">
        <v>2009</v>
      </c>
      <c r="D698" s="19" t="s">
        <v>342</v>
      </c>
      <c r="E698" s="32">
        <v>40772.56</v>
      </c>
      <c r="F698" s="32">
        <v>36640.32</v>
      </c>
      <c r="G698" s="22">
        <f>F698/E698*100</f>
        <v>89.86514459724874</v>
      </c>
      <c r="H698" s="19"/>
      <c r="I698" s="19"/>
      <c r="J698" s="19"/>
    </row>
    <row r="699" spans="1:10" ht="15">
      <c r="A699" s="19"/>
      <c r="B699" s="19"/>
      <c r="C699" s="19">
        <v>2310</v>
      </c>
      <c r="D699" s="19" t="s">
        <v>342</v>
      </c>
      <c r="E699" s="32">
        <v>0</v>
      </c>
      <c r="F699" s="32">
        <v>0</v>
      </c>
      <c r="G699" s="22">
        <v>0</v>
      </c>
      <c r="H699" s="19"/>
      <c r="I699" s="19"/>
      <c r="J699" s="19"/>
    </row>
    <row r="700" spans="1:10" ht="15">
      <c r="A700" s="19"/>
      <c r="B700" s="19"/>
      <c r="C700" s="19">
        <v>2320</v>
      </c>
      <c r="D700" s="19" t="s">
        <v>342</v>
      </c>
      <c r="E700" s="32">
        <v>0</v>
      </c>
      <c r="F700" s="32">
        <v>0</v>
      </c>
      <c r="G700" s="22">
        <v>0</v>
      </c>
      <c r="H700" s="19"/>
      <c r="I700" s="19"/>
      <c r="J700" s="19"/>
    </row>
    <row r="701" spans="1:10" ht="15.75">
      <c r="A701" s="19"/>
      <c r="B701" s="19"/>
      <c r="C701" s="25"/>
      <c r="D701" s="25"/>
      <c r="E701" s="30"/>
      <c r="F701" s="30"/>
      <c r="G701" s="21"/>
      <c r="H701" s="19"/>
      <c r="I701" s="19"/>
      <c r="J701" s="19"/>
    </row>
    <row r="702" spans="1:10" ht="30.75" customHeight="1">
      <c r="A702" s="19"/>
      <c r="B702" s="19"/>
      <c r="C702" s="25"/>
      <c r="D702" s="25"/>
      <c r="E702" s="30"/>
      <c r="F702" s="30"/>
      <c r="G702" s="21"/>
      <c r="H702" s="19"/>
      <c r="I702" s="19"/>
      <c r="J702" s="19"/>
    </row>
    <row r="703" spans="1:10" ht="15.75">
      <c r="A703" s="19"/>
      <c r="B703" s="19"/>
      <c r="C703" s="25"/>
      <c r="D703" s="25"/>
      <c r="E703" s="30"/>
      <c r="F703" s="30"/>
      <c r="G703" s="21"/>
      <c r="H703" s="19"/>
      <c r="I703" s="19"/>
      <c r="J703" s="19"/>
    </row>
    <row r="704" spans="1:10" ht="15.75">
      <c r="A704" s="19"/>
      <c r="B704" s="19"/>
      <c r="C704" s="225" t="s">
        <v>365</v>
      </c>
      <c r="D704" s="25" t="s">
        <v>366</v>
      </c>
      <c r="E704" s="30">
        <v>6316116.5</v>
      </c>
      <c r="F704" s="30">
        <v>6243182.81</v>
      </c>
      <c r="G704" s="21">
        <f>F704/E704*100</f>
        <v>98.84527636562751</v>
      </c>
      <c r="H704" s="19"/>
      <c r="I704" s="19"/>
      <c r="J704" s="19"/>
    </row>
    <row r="705" spans="1:10" ht="15">
      <c r="A705" s="19"/>
      <c r="B705" s="19"/>
      <c r="C705" s="19"/>
      <c r="D705" s="130"/>
      <c r="E705" s="32"/>
      <c r="F705" s="32"/>
      <c r="G705" s="23"/>
      <c r="H705" s="19"/>
      <c r="I705" s="19"/>
      <c r="J705" s="19"/>
    </row>
    <row r="706" spans="1:10" ht="15.75">
      <c r="A706" s="19"/>
      <c r="B706" s="19"/>
      <c r="C706" s="19"/>
      <c r="D706" s="19"/>
      <c r="E706" s="19"/>
      <c r="F706" s="19"/>
      <c r="G706" s="21"/>
      <c r="H706" s="19"/>
      <c r="I706" s="19"/>
      <c r="J706" s="19"/>
    </row>
    <row r="707" spans="1:10" ht="15.75">
      <c r="A707" s="19"/>
      <c r="B707" s="19"/>
      <c r="C707" s="19"/>
      <c r="D707" s="19"/>
      <c r="E707" s="19"/>
      <c r="F707" s="19"/>
      <c r="G707" s="21"/>
      <c r="H707" s="19"/>
      <c r="I707" s="19"/>
      <c r="J707" s="19"/>
    </row>
    <row r="708" spans="1:10" ht="15.75">
      <c r="A708" s="25"/>
      <c r="B708" s="25"/>
      <c r="C708" s="25" t="s">
        <v>55</v>
      </c>
      <c r="D708" s="25" t="s">
        <v>101</v>
      </c>
      <c r="E708" s="30">
        <v>11817318.62</v>
      </c>
      <c r="F708" s="30">
        <f>F709+F710+F711+F712</f>
        <v>11153248.24</v>
      </c>
      <c r="G708" s="21">
        <f aca="true" t="shared" si="18" ref="G708:G716">F708/E708*100</f>
        <v>94.3805324934194</v>
      </c>
      <c r="H708" s="25"/>
      <c r="I708" s="25"/>
      <c r="J708" s="25"/>
    </row>
    <row r="709" spans="1:10" ht="15">
      <c r="A709" s="19"/>
      <c r="B709" s="19"/>
      <c r="C709" s="19"/>
      <c r="D709" s="19" t="s">
        <v>276</v>
      </c>
      <c r="E709" s="32">
        <v>5845387.52</v>
      </c>
      <c r="F709" s="32">
        <v>5531365.55</v>
      </c>
      <c r="G709" s="22">
        <f t="shared" si="18"/>
        <v>94.62786737533528</v>
      </c>
      <c r="H709" s="19"/>
      <c r="I709" s="19"/>
      <c r="J709" s="19"/>
    </row>
    <row r="710" spans="1:10" ht="15">
      <c r="A710" s="19"/>
      <c r="B710" s="19"/>
      <c r="C710" s="19"/>
      <c r="D710" s="19" t="s">
        <v>385</v>
      </c>
      <c r="E710" s="32">
        <v>322579</v>
      </c>
      <c r="F710" s="32">
        <v>298284.69</v>
      </c>
      <c r="G710" s="22">
        <f t="shared" si="18"/>
        <v>92.4687254905</v>
      </c>
      <c r="H710" s="19"/>
      <c r="I710" s="19"/>
      <c r="J710" s="19"/>
    </row>
    <row r="711" spans="1:10" s="8" customFormat="1" ht="15">
      <c r="A711" s="19"/>
      <c r="B711" s="19"/>
      <c r="C711" s="19"/>
      <c r="D711" s="19" t="s">
        <v>66</v>
      </c>
      <c r="E711" s="32">
        <v>117000</v>
      </c>
      <c r="F711" s="32">
        <v>116716.27</v>
      </c>
      <c r="G711" s="22">
        <f t="shared" si="18"/>
        <v>99.75749572649573</v>
      </c>
      <c r="H711" s="19"/>
      <c r="I711" s="19"/>
      <c r="J711" s="19"/>
    </row>
    <row r="712" spans="1:10" s="8" customFormat="1" ht="15">
      <c r="A712" s="19"/>
      <c r="B712" s="19"/>
      <c r="C712" s="19"/>
      <c r="D712" s="19" t="s">
        <v>428</v>
      </c>
      <c r="E712" s="32">
        <v>5532352.1</v>
      </c>
      <c r="F712" s="32">
        <v>5206881.73</v>
      </c>
      <c r="G712" s="22">
        <f t="shared" si="18"/>
        <v>94.11696211454077</v>
      </c>
      <c r="H712" s="19"/>
      <c r="I712" s="19"/>
      <c r="J712" s="19"/>
    </row>
    <row r="713" spans="1:10" s="8" customFormat="1" ht="15">
      <c r="A713" s="19"/>
      <c r="B713" s="19"/>
      <c r="C713" s="19"/>
      <c r="D713" s="19" t="s">
        <v>427</v>
      </c>
      <c r="E713" s="32">
        <v>380001.91</v>
      </c>
      <c r="F713" s="32">
        <v>296875.1</v>
      </c>
      <c r="G713" s="22">
        <f t="shared" si="18"/>
        <v>78.12463363670987</v>
      </c>
      <c r="H713" s="19"/>
      <c r="I713" s="19"/>
      <c r="J713" s="19"/>
    </row>
    <row r="714" spans="1:10" s="8" customFormat="1" ht="15.75">
      <c r="A714" s="25"/>
      <c r="B714" s="25"/>
      <c r="C714" s="25" t="s">
        <v>65</v>
      </c>
      <c r="D714" s="25" t="s">
        <v>102</v>
      </c>
      <c r="E714" s="30">
        <f>E715+E716</f>
        <v>1954952</v>
      </c>
      <c r="F714" s="30">
        <f>F715</f>
        <v>646841.87</v>
      </c>
      <c r="G714" s="20">
        <f t="shared" si="18"/>
        <v>33.08735303987003</v>
      </c>
      <c r="H714" s="25"/>
      <c r="I714" s="25"/>
      <c r="J714" s="25"/>
    </row>
    <row r="715" spans="1:10" s="8" customFormat="1" ht="15">
      <c r="A715" s="19"/>
      <c r="B715" s="19"/>
      <c r="C715" s="19"/>
      <c r="D715" s="19" t="s">
        <v>67</v>
      </c>
      <c r="E715" s="32">
        <v>1953952</v>
      </c>
      <c r="F715" s="32">
        <v>646841.87</v>
      </c>
      <c r="G715" s="22">
        <f t="shared" si="18"/>
        <v>33.10428659455299</v>
      </c>
      <c r="H715" s="19"/>
      <c r="I715" s="19"/>
      <c r="J715" s="19"/>
    </row>
    <row r="716" spans="1:10" s="5" customFormat="1" ht="15">
      <c r="A716" s="19"/>
      <c r="B716" s="19"/>
      <c r="C716" s="19"/>
      <c r="D716" s="19" t="s">
        <v>426</v>
      </c>
      <c r="E716" s="32">
        <v>1000</v>
      </c>
      <c r="F716" s="32">
        <v>0</v>
      </c>
      <c r="G716" s="22">
        <f t="shared" si="18"/>
        <v>0</v>
      </c>
      <c r="H716" s="19"/>
      <c r="I716" s="19"/>
      <c r="J716" s="19"/>
    </row>
    <row r="717" spans="1:10" ht="15.75">
      <c r="A717" s="25"/>
      <c r="B717" s="25"/>
      <c r="C717" s="25"/>
      <c r="D717" s="25" t="s">
        <v>103</v>
      </c>
      <c r="E717" s="30">
        <f>E708+E714</f>
        <v>13772270.62</v>
      </c>
      <c r="F717" s="30">
        <f>F708+F714</f>
        <v>11800090.11</v>
      </c>
      <c r="G717" s="20">
        <f>F717/E717*100</f>
        <v>85.68006275496785</v>
      </c>
      <c r="H717" s="25"/>
      <c r="I717" s="25"/>
      <c r="J717" s="25"/>
    </row>
    <row r="718" spans="1:10" ht="15.75">
      <c r="A718" s="19"/>
      <c r="B718" s="19"/>
      <c r="C718" s="19"/>
      <c r="D718" s="19"/>
      <c r="E718" s="31"/>
      <c r="F718" s="31"/>
      <c r="G718" s="25"/>
      <c r="H718" s="19"/>
      <c r="I718" s="19"/>
      <c r="J718" s="19"/>
    </row>
    <row r="719" spans="1:10" s="5" customFormat="1" ht="15.75">
      <c r="A719" s="19"/>
      <c r="B719" s="19"/>
      <c r="C719" s="19"/>
      <c r="D719" s="130"/>
      <c r="E719" s="31"/>
      <c r="F719" s="31"/>
      <c r="G719" s="25"/>
      <c r="H719" s="19"/>
      <c r="I719" s="19"/>
      <c r="J719" s="19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 customHeight="1" thickBo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81"/>
      <c r="B722" s="182"/>
      <c r="C722" s="182"/>
      <c r="D722" s="183" t="s">
        <v>303</v>
      </c>
      <c r="E722" s="184"/>
      <c r="F722" s="185" t="s">
        <v>304</v>
      </c>
      <c r="G722" s="186"/>
      <c r="H722" s="184"/>
      <c r="I722" s="185" t="s">
        <v>305</v>
      </c>
      <c r="J722" s="187"/>
    </row>
    <row r="723" spans="1:10" ht="15.75">
      <c r="A723" s="188"/>
      <c r="B723" s="189" t="s">
        <v>0</v>
      </c>
      <c r="C723" s="189" t="s">
        <v>306</v>
      </c>
      <c r="D723" s="190" t="s">
        <v>307</v>
      </c>
      <c r="E723" s="191" t="s">
        <v>308</v>
      </c>
      <c r="F723" s="191" t="s">
        <v>309</v>
      </c>
      <c r="G723" s="192" t="s">
        <v>310</v>
      </c>
      <c r="H723" s="191" t="s">
        <v>308</v>
      </c>
      <c r="I723" s="191" t="s">
        <v>309</v>
      </c>
      <c r="J723" s="193" t="s">
        <v>310</v>
      </c>
    </row>
    <row r="724" spans="1:10" ht="15.75">
      <c r="A724" s="188"/>
      <c r="B724" s="194" t="s">
        <v>269</v>
      </c>
      <c r="C724" s="194"/>
      <c r="D724" s="195" t="s">
        <v>311</v>
      </c>
      <c r="E724" s="191">
        <v>119927.57</v>
      </c>
      <c r="F724" s="191">
        <v>119927.57</v>
      </c>
      <c r="G724" s="191">
        <v>100</v>
      </c>
      <c r="H724" s="191">
        <v>119927.57</v>
      </c>
      <c r="I724" s="191">
        <v>119927.56</v>
      </c>
      <c r="J724" s="191">
        <f aca="true" t="shared" si="19" ref="J724:J729">I724/H724*100</f>
        <v>99.99999166163376</v>
      </c>
    </row>
    <row r="725" spans="1:10" ht="15.75">
      <c r="A725" s="188"/>
      <c r="B725" s="194"/>
      <c r="C725" s="194" t="s">
        <v>312</v>
      </c>
      <c r="D725" s="195" t="s">
        <v>163</v>
      </c>
      <c r="E725" s="196">
        <v>119927.57</v>
      </c>
      <c r="F725" s="196">
        <v>119927.57</v>
      </c>
      <c r="G725" s="196">
        <v>100</v>
      </c>
      <c r="H725" s="196">
        <v>119927.57</v>
      </c>
      <c r="I725" s="196">
        <v>119927.56</v>
      </c>
      <c r="J725" s="196">
        <f t="shared" si="19"/>
        <v>99.99999166163376</v>
      </c>
    </row>
    <row r="726" spans="1:10" ht="15.75">
      <c r="A726" s="188"/>
      <c r="B726" s="194" t="s">
        <v>313</v>
      </c>
      <c r="C726" s="194"/>
      <c r="D726" s="195" t="s">
        <v>314</v>
      </c>
      <c r="E726" s="191">
        <v>24018</v>
      </c>
      <c r="F726" s="191">
        <v>24018</v>
      </c>
      <c r="G726" s="191">
        <f>F726/E726*100</f>
        <v>100</v>
      </c>
      <c r="H726" s="191">
        <v>24018</v>
      </c>
      <c r="I726" s="191">
        <v>24018</v>
      </c>
      <c r="J726" s="197">
        <f t="shared" si="19"/>
        <v>100</v>
      </c>
    </row>
    <row r="727" spans="1:10" ht="15.75">
      <c r="A727" s="188"/>
      <c r="B727" s="194"/>
      <c r="C727" s="194" t="s">
        <v>315</v>
      </c>
      <c r="D727" s="195" t="s">
        <v>147</v>
      </c>
      <c r="E727" s="196">
        <v>24018</v>
      </c>
      <c r="F727" s="196">
        <v>24018</v>
      </c>
      <c r="G727" s="196">
        <f>F727/E727*100</f>
        <v>100</v>
      </c>
      <c r="H727" s="196">
        <v>24018</v>
      </c>
      <c r="I727" s="196">
        <v>24018</v>
      </c>
      <c r="J727" s="198">
        <f t="shared" si="19"/>
        <v>100</v>
      </c>
    </row>
    <row r="728" spans="1:10" ht="15.75">
      <c r="A728" s="188"/>
      <c r="B728" s="194"/>
      <c r="C728" s="194" t="s">
        <v>330</v>
      </c>
      <c r="D728" s="195" t="s">
        <v>331</v>
      </c>
      <c r="E728" s="196">
        <v>0</v>
      </c>
      <c r="F728" s="196">
        <v>0</v>
      </c>
      <c r="G728" s="196">
        <v>0</v>
      </c>
      <c r="H728" s="196">
        <v>0</v>
      </c>
      <c r="I728" s="196">
        <v>0</v>
      </c>
      <c r="J728" s="198">
        <v>0</v>
      </c>
    </row>
    <row r="729" spans="1:10" ht="47.25">
      <c r="A729" s="188"/>
      <c r="B729" s="194" t="s">
        <v>316</v>
      </c>
      <c r="C729" s="194"/>
      <c r="D729" s="195" t="s">
        <v>317</v>
      </c>
      <c r="E729" s="191">
        <v>28595</v>
      </c>
      <c r="F729" s="191">
        <v>21407</v>
      </c>
      <c r="G729" s="191">
        <f>F729/E729*100</f>
        <v>74.86273824095122</v>
      </c>
      <c r="H729" s="191">
        <v>28595</v>
      </c>
      <c r="I729" s="191">
        <v>21407</v>
      </c>
      <c r="J729" s="197">
        <f t="shared" si="19"/>
        <v>74.86273824095122</v>
      </c>
    </row>
    <row r="730" spans="1:10" ht="31.5">
      <c r="A730" s="188"/>
      <c r="B730" s="194"/>
      <c r="C730" s="194" t="s">
        <v>318</v>
      </c>
      <c r="D730" s="195" t="s">
        <v>319</v>
      </c>
      <c r="E730" s="196">
        <v>565</v>
      </c>
      <c r="F730" s="196">
        <v>565</v>
      </c>
      <c r="G730" s="196">
        <v>100</v>
      </c>
      <c r="H730" s="196">
        <v>565</v>
      </c>
      <c r="I730" s="196">
        <v>565</v>
      </c>
      <c r="J730" s="198">
        <f>I730/H730*100</f>
        <v>100</v>
      </c>
    </row>
    <row r="731" spans="1:10" ht="15.75">
      <c r="A731" s="188"/>
      <c r="B731" s="194"/>
      <c r="C731" s="194" t="s">
        <v>337</v>
      </c>
      <c r="D731" s="195" t="s">
        <v>338</v>
      </c>
      <c r="E731" s="196">
        <v>0</v>
      </c>
      <c r="F731" s="196">
        <v>0</v>
      </c>
      <c r="G731" s="196">
        <v>0</v>
      </c>
      <c r="H731" s="196">
        <v>0</v>
      </c>
      <c r="I731" s="196">
        <v>0</v>
      </c>
      <c r="J731" s="198">
        <v>0</v>
      </c>
    </row>
    <row r="732" spans="1:10" ht="15.75">
      <c r="A732" s="188"/>
      <c r="B732" s="194"/>
      <c r="C732" s="194" t="s">
        <v>332</v>
      </c>
      <c r="D732" s="195" t="s">
        <v>333</v>
      </c>
      <c r="E732" s="196">
        <v>22757</v>
      </c>
      <c r="F732" s="196">
        <v>15569</v>
      </c>
      <c r="G732" s="196">
        <v>68.41</v>
      </c>
      <c r="H732" s="196">
        <v>22757</v>
      </c>
      <c r="I732" s="196">
        <v>15569</v>
      </c>
      <c r="J732" s="198">
        <v>68.41</v>
      </c>
    </row>
    <row r="733" spans="1:10" ht="15.75">
      <c r="A733" s="188"/>
      <c r="B733" s="194"/>
      <c r="C733" s="194" t="s">
        <v>418</v>
      </c>
      <c r="D733" s="195" t="s">
        <v>419</v>
      </c>
      <c r="E733" s="196">
        <v>5273</v>
      </c>
      <c r="F733" s="196">
        <v>5273</v>
      </c>
      <c r="G733" s="196">
        <v>100</v>
      </c>
      <c r="H733" s="196">
        <v>5273</v>
      </c>
      <c r="I733" s="196">
        <v>5273</v>
      </c>
      <c r="J733" s="198">
        <v>100</v>
      </c>
    </row>
    <row r="734" spans="1:10" ht="31.5">
      <c r="A734" s="188"/>
      <c r="B734" s="194" t="s">
        <v>320</v>
      </c>
      <c r="C734" s="194"/>
      <c r="D734" s="195" t="s">
        <v>321</v>
      </c>
      <c r="E734" s="191">
        <f>E735</f>
        <v>0</v>
      </c>
      <c r="F734" s="191">
        <f>F735</f>
        <v>0</v>
      </c>
      <c r="G734" s="191">
        <v>0</v>
      </c>
      <c r="H734" s="191">
        <v>0</v>
      </c>
      <c r="I734" s="191">
        <v>0</v>
      </c>
      <c r="J734" s="197">
        <v>0</v>
      </c>
    </row>
    <row r="735" spans="1:10" ht="15.75">
      <c r="A735" s="188"/>
      <c r="B735" s="194"/>
      <c r="C735" s="194" t="s">
        <v>322</v>
      </c>
      <c r="D735" s="195" t="s">
        <v>323</v>
      </c>
      <c r="E735" s="196">
        <v>0</v>
      </c>
      <c r="F735" s="196">
        <v>0</v>
      </c>
      <c r="G735" s="196">
        <v>0</v>
      </c>
      <c r="H735" s="196">
        <v>0</v>
      </c>
      <c r="I735" s="196">
        <v>0</v>
      </c>
      <c r="J735" s="198">
        <v>0</v>
      </c>
    </row>
    <row r="736" spans="1:10" ht="15.75">
      <c r="A736" s="188"/>
      <c r="B736" s="194" t="s">
        <v>450</v>
      </c>
      <c r="C736" s="194"/>
      <c r="D736" s="195" t="s">
        <v>41</v>
      </c>
      <c r="E736" s="196">
        <v>2749.72</v>
      </c>
      <c r="F736" s="196">
        <v>2749.72</v>
      </c>
      <c r="G736" s="196">
        <v>100</v>
      </c>
      <c r="H736" s="196">
        <v>2749.72</v>
      </c>
      <c r="I736" s="196">
        <v>2749.72</v>
      </c>
      <c r="J736" s="198">
        <v>100</v>
      </c>
    </row>
    <row r="737" spans="1:10" ht="15.75">
      <c r="A737" s="188"/>
      <c r="B737" s="194"/>
      <c r="C737" s="194" t="s">
        <v>451</v>
      </c>
      <c r="D737" s="195" t="s">
        <v>207</v>
      </c>
      <c r="E737" s="196">
        <v>2749.72</v>
      </c>
      <c r="F737" s="196">
        <v>2749.72</v>
      </c>
      <c r="G737" s="196">
        <v>100</v>
      </c>
      <c r="H737" s="196">
        <v>2749.72</v>
      </c>
      <c r="I737" s="196">
        <v>2749.72</v>
      </c>
      <c r="J737" s="198">
        <v>100</v>
      </c>
    </row>
    <row r="738" spans="1:10" ht="15.75">
      <c r="A738" s="188"/>
      <c r="B738" s="194" t="s">
        <v>324</v>
      </c>
      <c r="C738" s="194"/>
      <c r="D738" s="195" t="s">
        <v>325</v>
      </c>
      <c r="E738" s="191">
        <v>1439873.9</v>
      </c>
      <c r="F738" s="191">
        <v>1411721.06</v>
      </c>
      <c r="G738" s="191">
        <f>F738/E738*100</f>
        <v>98.04477044830108</v>
      </c>
      <c r="H738" s="191">
        <v>1439873.9</v>
      </c>
      <c r="I738" s="191">
        <v>1411721.06</v>
      </c>
      <c r="J738" s="197">
        <f aca="true" t="shared" si="20" ref="J738:J744">I738/H738*100</f>
        <v>98.04477044830108</v>
      </c>
    </row>
    <row r="739" spans="1:10" ht="47.25">
      <c r="A739" s="188"/>
      <c r="B739" s="194"/>
      <c r="C739" s="194" t="s">
        <v>326</v>
      </c>
      <c r="D739" s="195" t="s">
        <v>327</v>
      </c>
      <c r="E739" s="196">
        <v>1373015</v>
      </c>
      <c r="F739" s="196">
        <v>1345969.14</v>
      </c>
      <c r="G739" s="196">
        <f>F739/E739*100</f>
        <v>98.0301846665914</v>
      </c>
      <c r="H739" s="196">
        <v>1373015</v>
      </c>
      <c r="I739" s="196">
        <v>1345969.14</v>
      </c>
      <c r="J739" s="198">
        <f t="shared" si="20"/>
        <v>98.0301846665914</v>
      </c>
    </row>
    <row r="740" spans="1:10" ht="47.25">
      <c r="A740" s="188"/>
      <c r="B740" s="194"/>
      <c r="C740" s="194" t="s">
        <v>328</v>
      </c>
      <c r="D740" s="195" t="s">
        <v>232</v>
      </c>
      <c r="E740" s="196">
        <v>8089</v>
      </c>
      <c r="F740" s="196">
        <v>8087.4</v>
      </c>
      <c r="G740" s="196">
        <f>F740/E740*100</f>
        <v>99.98022005192236</v>
      </c>
      <c r="H740" s="196">
        <v>8089</v>
      </c>
      <c r="I740" s="196">
        <v>8087.4</v>
      </c>
      <c r="J740" s="198">
        <f t="shared" si="20"/>
        <v>99.98022005192236</v>
      </c>
    </row>
    <row r="741" spans="1:10" ht="15.75">
      <c r="A741" s="204"/>
      <c r="B741" s="205"/>
      <c r="C741" s="205" t="s">
        <v>420</v>
      </c>
      <c r="D741" s="206" t="s">
        <v>421</v>
      </c>
      <c r="E741" s="207">
        <v>1055.9</v>
      </c>
      <c r="F741" s="207">
        <v>1026.39</v>
      </c>
      <c r="G741" s="207">
        <v>97.21</v>
      </c>
      <c r="H741" s="207">
        <v>1055.9</v>
      </c>
      <c r="I741" s="207">
        <v>1026.39</v>
      </c>
      <c r="J741" s="208">
        <v>97.21</v>
      </c>
    </row>
    <row r="742" spans="1:10" ht="15.75">
      <c r="A742" s="204"/>
      <c r="B742" s="205"/>
      <c r="C742" s="205" t="s">
        <v>334</v>
      </c>
      <c r="D742" s="206" t="s">
        <v>335</v>
      </c>
      <c r="E742" s="207">
        <v>20131</v>
      </c>
      <c r="F742" s="207">
        <v>20131</v>
      </c>
      <c r="G742" s="207">
        <v>100</v>
      </c>
      <c r="H742" s="207">
        <v>20131</v>
      </c>
      <c r="I742" s="207">
        <v>20131</v>
      </c>
      <c r="J742" s="208">
        <f t="shared" si="20"/>
        <v>100</v>
      </c>
    </row>
    <row r="743" spans="1:10" ht="15.75">
      <c r="A743" s="204"/>
      <c r="B743" s="205"/>
      <c r="C743" s="205" t="s">
        <v>339</v>
      </c>
      <c r="D743" s="206" t="s">
        <v>163</v>
      </c>
      <c r="E743" s="207">
        <v>37583</v>
      </c>
      <c r="F743" s="207">
        <v>36507.13</v>
      </c>
      <c r="G743" s="207">
        <v>97.14</v>
      </c>
      <c r="H743" s="207">
        <v>37583</v>
      </c>
      <c r="I743" s="207">
        <v>36507.13</v>
      </c>
      <c r="J743" s="208">
        <f t="shared" si="20"/>
        <v>97.13734933347523</v>
      </c>
    </row>
    <row r="744" spans="1:10" ht="16.5" thickBot="1">
      <c r="A744" s="199"/>
      <c r="B744" s="200"/>
      <c r="C744" s="200"/>
      <c r="D744" s="201" t="s">
        <v>329</v>
      </c>
      <c r="E744" s="202">
        <v>1615164.19</v>
      </c>
      <c r="F744" s="202">
        <v>1579823.35</v>
      </c>
      <c r="G744" s="202">
        <f>F744/E744*100</f>
        <v>97.81193514450071</v>
      </c>
      <c r="H744" s="202">
        <v>1615164.19</v>
      </c>
      <c r="I744" s="202">
        <v>1579823.35</v>
      </c>
      <c r="J744" s="203">
        <f t="shared" si="20"/>
        <v>97.81193514450071</v>
      </c>
    </row>
    <row r="745" spans="1:10" ht="15.75">
      <c r="A745" s="11"/>
      <c r="B745" s="11"/>
      <c r="C745" s="11"/>
      <c r="D745" s="209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210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E747" s="210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</row>
    <row r="1009" spans="1:10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</row>
    <row r="1010" spans="1:10" ht="15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</row>
    <row r="1011" spans="1:10" ht="15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</row>
    <row r="1012" spans="1:10" ht="15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</row>
    <row r="1013" spans="1:10" ht="15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</row>
    <row r="1014" spans="1:10" ht="15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</row>
    <row r="1015" spans="1:10" ht="15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ht="15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</row>
    <row r="1017" spans="1:10" ht="15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</row>
    <row r="1018" spans="1:10" ht="15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</row>
    <row r="1019" spans="1:10" ht="15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</row>
    <row r="1020" spans="1:10" ht="15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</row>
    <row r="1021" spans="1:10" ht="15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</row>
    <row r="1022" spans="1:10" ht="15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</row>
    <row r="1023" spans="1:10" ht="15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</row>
    <row r="1024" spans="1:10" ht="15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ht="15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</row>
    <row r="1026" spans="1:10" ht="15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</row>
    <row r="1027" spans="1:10" ht="15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</row>
    <row r="1028" spans="1:10" ht="15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</row>
    <row r="1029" spans="1:10" ht="15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</row>
    <row r="1030" spans="1:10" ht="15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</row>
    <row r="1031" spans="1:10" ht="15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</row>
    <row r="1032" spans="1:10" ht="15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</row>
    <row r="1033" spans="1:10" ht="15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</row>
    <row r="1034" spans="1:10" ht="15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</row>
    <row r="1035" spans="1:10" ht="15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</row>
    <row r="1036" spans="1:10" ht="15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</row>
    <row r="1037" spans="1:10" ht="15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</row>
    <row r="1038" spans="1:10" ht="15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</row>
    <row r="1039" spans="1:10" ht="15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</row>
    <row r="1040" spans="1:10" ht="15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</row>
    <row r="1041" spans="1:10" ht="15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</row>
    <row r="1042" spans="1:10" ht="15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ht="15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</row>
    <row r="1044" spans="1:10" ht="15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</row>
    <row r="1045" spans="1:10" ht="15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</row>
    <row r="1046" spans="1:10" ht="15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</row>
    <row r="1047" spans="1:10" ht="15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</row>
    <row r="1048" spans="1:10" ht="15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</row>
    <row r="1049" spans="1:10" ht="15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</row>
    <row r="1050" spans="1:10" ht="15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</row>
    <row r="1051" spans="1:10" ht="15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1:10" ht="15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</row>
    <row r="1053" spans="1:10" ht="15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</row>
    <row r="1054" spans="1:10" ht="15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</row>
    <row r="1055" spans="1:10" ht="15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</row>
    <row r="1056" spans="1:10" ht="15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</row>
    <row r="1057" spans="1:10" ht="15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</row>
    <row r="1058" spans="1:10" ht="15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</row>
    <row r="1059" spans="1:10" ht="15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</row>
    <row r="1060" spans="1:10" ht="15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</row>
    <row r="1061" spans="1:10" ht="15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</row>
    <row r="1062" spans="1:10" ht="15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</row>
    <row r="1063" spans="1:10" ht="15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</row>
    <row r="1064" spans="1:10" ht="15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</row>
    <row r="1065" spans="1:10" ht="15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</row>
    <row r="1066" spans="1:10" ht="15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</row>
    <row r="1067" spans="1:10" ht="15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</row>
    <row r="1068" spans="1:10" ht="15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</row>
    <row r="1069" spans="1:10" ht="15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</row>
    <row r="1070" spans="1:10" ht="15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</row>
    <row r="1071" spans="1:10" ht="15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</row>
    <row r="1072" spans="1:10" ht="15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</row>
    <row r="1073" spans="1:10" ht="15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</row>
    <row r="1074" spans="1:10" ht="15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</row>
    <row r="1075" spans="1:10" ht="15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</row>
    <row r="1076" spans="1:10" ht="15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</row>
    <row r="1077" spans="1:10" ht="15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</row>
    <row r="1078" spans="1:10" ht="15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</row>
    <row r="1079" spans="1:10" ht="15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</row>
    <row r="1080" spans="1:10" ht="15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</row>
    <row r="1081" spans="1:10" ht="15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</row>
    <row r="1082" spans="1:10" ht="15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</row>
    <row r="1083" spans="1:10" ht="15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</row>
    <row r="1084" spans="1:10" ht="15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</row>
    <row r="1085" spans="1:10" ht="15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</row>
    <row r="1086" spans="1:10" ht="15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</row>
    <row r="1087" spans="1:10" ht="15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</row>
    <row r="1088" spans="1:10" ht="15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5">
      <c r="A1446" s="3"/>
      <c r="B1446" s="4"/>
      <c r="C1446" s="4"/>
      <c r="D1446" s="4"/>
      <c r="E1446" s="4"/>
      <c r="F1446" s="4"/>
      <c r="G1446" s="4"/>
      <c r="H1446" s="4"/>
      <c r="I1446" s="4"/>
      <c r="J1446" s="4"/>
    </row>
    <row r="1447" spans="1:10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</row>
    <row r="1448" spans="1:10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</row>
    <row r="1449" spans="1:10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</row>
    <row r="1450" ht="12.75">
      <c r="A1450" s="4"/>
    </row>
  </sheetData>
  <sheetProtection/>
  <mergeCells count="1">
    <mergeCell ref="I1:J2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&amp;CStrona &amp;P</oddFooter>
  </headerFooter>
  <rowBreaks count="2" manualBreakCount="2">
    <brk id="249" min="1" max="20" man="1"/>
    <brk id="28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2015-03-13T12:11:13Z</cp:lastPrinted>
  <dcterms:created xsi:type="dcterms:W3CDTF">2002-08-03T16:20:11Z</dcterms:created>
  <dcterms:modified xsi:type="dcterms:W3CDTF">2015-03-26T10:24:18Z</dcterms:modified>
  <cp:category/>
  <cp:version/>
  <cp:contentType/>
  <cp:contentStatus/>
</cp:coreProperties>
</file>