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5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<sst xmlns="http://schemas.openxmlformats.org/spreadsheetml/2006/main" count="929" uniqueCount="427">
  <si>
    <t>dział</t>
  </si>
  <si>
    <t>Plan</t>
  </si>
  <si>
    <t xml:space="preserve">       wykonanie</t>
  </si>
  <si>
    <t>kwota zł.</t>
  </si>
  <si>
    <t xml:space="preserve">       %</t>
  </si>
  <si>
    <t xml:space="preserve">     %</t>
  </si>
  <si>
    <t>Rolnictwo i łowiectwo</t>
  </si>
  <si>
    <t>wynagrodzenia agencyjno-prowizyjne</t>
  </si>
  <si>
    <t>zakup usług pozostałych</t>
  </si>
  <si>
    <t>O1095</t>
  </si>
  <si>
    <t>zakup materiałów i wyposażenia</t>
  </si>
  <si>
    <t>Leśnictwo</t>
  </si>
  <si>
    <t>O2001</t>
  </si>
  <si>
    <t>Gospodarka mieszkaniowa</t>
  </si>
  <si>
    <t>zakup energii</t>
  </si>
  <si>
    <t>różne opłaty i składki</t>
  </si>
  <si>
    <t>wpływy z usług</t>
  </si>
  <si>
    <t>pozostała działalność</t>
  </si>
  <si>
    <t>wpływy z różnych opłat</t>
  </si>
  <si>
    <t>Administracja publiczna</t>
  </si>
  <si>
    <t>wynagrodzenia osobowe prac.</t>
  </si>
  <si>
    <t>składki na ubezpieczenia społeczne</t>
  </si>
  <si>
    <t>składki na fundusz pracy</t>
  </si>
  <si>
    <t>odpisy na ZFŚS</t>
  </si>
  <si>
    <t>dodatkowe wynagrodzenie roczne</t>
  </si>
  <si>
    <t>składki na ubezpieczenie społeczne</t>
  </si>
  <si>
    <t>podróże służbowe krajowe</t>
  </si>
  <si>
    <t>odpisy na zfśs</t>
  </si>
  <si>
    <t>różne wydatki na rzecz osób fizycznych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</si>
  <si>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</si>
  <si>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</si>
  <si>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</si>
  <si>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</si>
  <si>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</si>
  <si>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skarbowej</t>
  </si>
  <si>
    <t>r-m</t>
  </si>
  <si>
    <t>podatek dochodowy od os. fizycznych</t>
  </si>
  <si>
    <t>podatek dochodowy od osób prawn.</t>
  </si>
  <si>
    <t>Obsługa długu publicznego</t>
  </si>
  <si>
    <t>Różne rozliczenia</t>
  </si>
  <si>
    <t>subwencja ogólna z budżetu państwa</t>
  </si>
  <si>
    <t>Oświata i wychowanie</t>
  </si>
  <si>
    <t>wynagrodzenia osobowe pracowników</t>
  </si>
  <si>
    <t>zakup pomocy nauk.dydakt.i książek</t>
  </si>
  <si>
    <t>dowożenie uczniów do szkół</t>
  </si>
  <si>
    <t>Ochrona zdrowia</t>
  </si>
  <si>
    <t>świadczenia społeczne</t>
  </si>
  <si>
    <t>zakup środków żywności</t>
  </si>
  <si>
    <t>Kultura i ochrona dziedz.narodowego</t>
  </si>
  <si>
    <t>Kultura fizyczna i sport</t>
  </si>
  <si>
    <t>O1010</t>
  </si>
  <si>
    <t>Ogółem :</t>
  </si>
  <si>
    <t>wpływy z podatku dochod. od osób fiz.</t>
  </si>
  <si>
    <t>podatek od czynności cywilnoprawnych</t>
  </si>
  <si>
    <t>zakup usług remontowych</t>
  </si>
  <si>
    <t>A.</t>
  </si>
  <si>
    <t>I.</t>
  </si>
  <si>
    <t>Podatki i opłaty razem , w tym :</t>
  </si>
  <si>
    <t>wpływy z karty podatkowej</t>
  </si>
  <si>
    <t>podatek dochodowy od osób prawnych</t>
  </si>
  <si>
    <t>podatek dochodowy od osób fizycznych</t>
  </si>
  <si>
    <t>1.</t>
  </si>
  <si>
    <t>Pozostałe dochody r-m , w tym :</t>
  </si>
  <si>
    <t>część oświatowa</t>
  </si>
  <si>
    <t>2.</t>
  </si>
  <si>
    <t>B.</t>
  </si>
  <si>
    <t>dotacje</t>
  </si>
  <si>
    <t>wydatki na obsługę długu gminy</t>
  </si>
  <si>
    <t>inwestycyjne</t>
  </si>
  <si>
    <t>odsetki od nieterm. wpłat pod.i opłat</t>
  </si>
  <si>
    <t>Pomoc społeczna</t>
  </si>
  <si>
    <t>oświetlenie ulic, placów i dróg</t>
  </si>
  <si>
    <t>skłładki na fundusz pracy</t>
  </si>
  <si>
    <t>Edukacyjna Opieka Wychowawcza</t>
  </si>
  <si>
    <t>pozostałe odsetki (od śr.na rach.bank.)</t>
  </si>
  <si>
    <t>zakup pomocy nauk. dydakt. i książek</t>
  </si>
  <si>
    <t>odpisy na Z.F.Ś.S.</t>
  </si>
  <si>
    <t>wpłaty gmin na rzecz izb rolniczych w wys. 2%</t>
  </si>
  <si>
    <t>część wyrównawcza subwencji ogólnej dla gm.</t>
  </si>
  <si>
    <t>Subwencje ogólne razem , w tym :</t>
  </si>
  <si>
    <t>część wyrównawcza</t>
  </si>
  <si>
    <t>odsetki od nieterm. wpłat podatków i opłat</t>
  </si>
  <si>
    <t>obrona cywilna</t>
  </si>
  <si>
    <t>wynagrodzenia bezosobowe</t>
  </si>
  <si>
    <t>zakup usług dostępu do sieci Internet</t>
  </si>
  <si>
    <t>odpisy na z.f.ś.s.</t>
  </si>
  <si>
    <t>3.</t>
  </si>
  <si>
    <t>rozdz.</t>
  </si>
  <si>
    <t>par.</t>
  </si>
  <si>
    <t>wydatki osobowe niezal. do wynagrodzeń</t>
  </si>
  <si>
    <t>Dotacje celowe na zadania własne gminy</t>
  </si>
  <si>
    <t>Dotacje celowe na zadania zlecone gminom</t>
  </si>
  <si>
    <t>zakup usług do sieci Internet</t>
  </si>
  <si>
    <t>wykonanie</t>
  </si>
  <si>
    <t>wydatki inwestycyjne jednostek budżetowych</t>
  </si>
  <si>
    <t>podatek od czynności cwilnoprawnych</t>
  </si>
  <si>
    <t>zakup usług zdrowotnych</t>
  </si>
  <si>
    <t>Rezerwy ogólne i celowe</t>
  </si>
  <si>
    <t>4.</t>
  </si>
  <si>
    <t>1)</t>
  </si>
  <si>
    <t>2)</t>
  </si>
  <si>
    <t>3)</t>
  </si>
  <si>
    <t>WYDATKI BIEŻĄCE , W TYM:</t>
  </si>
  <si>
    <t>WYDATKI MAJĄTKOWE , W TYM:</t>
  </si>
  <si>
    <t>WYDATKI OGÓŁEM (A+B):</t>
  </si>
  <si>
    <t xml:space="preserve">     DOCHODY OGÓŁEM ( A + B ), W TYM:</t>
  </si>
  <si>
    <t xml:space="preserve">   WYSZCZEGÓLNIENIE</t>
  </si>
  <si>
    <t xml:space="preserve">                           WYDATKI</t>
  </si>
  <si>
    <t xml:space="preserve">                            DOCHODY</t>
  </si>
  <si>
    <t>Środki na dofinansowanie własnych zadań bieżących gmin pozyskane z innych źródeł</t>
  </si>
  <si>
    <t>Wydatki inwestycyjne jedn. Budżetowych</t>
  </si>
  <si>
    <t>Finansowanie programów  i projektów ze środków funduszy strukturalnych</t>
  </si>
  <si>
    <t>Dotacja na współfinansowanie programów i projektów realizowanych ze środków funduszy strukturalnych</t>
  </si>
  <si>
    <t xml:space="preserve">Izby rolnicze </t>
  </si>
  <si>
    <t>01030</t>
  </si>
  <si>
    <t>Infrastruktura wodociągowa i sanitarna wsi</t>
  </si>
  <si>
    <t>Program Rozwoju Obszarów Wiejskich 2007-2013</t>
  </si>
  <si>
    <t xml:space="preserve">Pozostała działalność  </t>
  </si>
  <si>
    <t xml:space="preserve">dochody z najmu i dzierżawy składników majatkowych </t>
  </si>
  <si>
    <t>Drogi publiczne gminne</t>
  </si>
  <si>
    <t>Dostarczanie wody</t>
  </si>
  <si>
    <t>Wpływy z usług</t>
  </si>
  <si>
    <t>0830</t>
  </si>
  <si>
    <t>Dostarczanie energii elektrycznej</t>
  </si>
  <si>
    <t>Transport i Łączność</t>
  </si>
  <si>
    <t xml:space="preserve">Wytwarzanie i zaopatrywanie  w energię elektryczbą, gaz i wodę </t>
  </si>
  <si>
    <t xml:space="preserve">Wynagrodzenia osobowe pracowników </t>
  </si>
  <si>
    <t>Dodatkowe wynagrodzenie roczne</t>
  </si>
  <si>
    <t>Składki na ubezpieczenia społeczne</t>
  </si>
  <si>
    <t>Składki na Fundusz Pracy</t>
  </si>
  <si>
    <t>Zakup materiałów i wyposażenia</t>
  </si>
  <si>
    <t>Zakup usług remontowych</t>
  </si>
  <si>
    <t>Zakup usług zdrowotnych</t>
  </si>
  <si>
    <t>Wydatki inwstycyjne jednostek budżetowych</t>
  </si>
  <si>
    <t>Różne jednostki obsługi gospodarki mieszkaniowej i komunalnej</t>
  </si>
  <si>
    <t>Wpływy z usług - dzierżawa, najem</t>
  </si>
  <si>
    <t>0470</t>
  </si>
  <si>
    <t>0750</t>
  </si>
  <si>
    <t>0870</t>
  </si>
  <si>
    <t>Gospodarka gruntami i nieruchomościami</t>
  </si>
  <si>
    <t xml:space="preserve">Zakup energii </t>
  </si>
  <si>
    <t>Zakup usług pozostałych</t>
  </si>
  <si>
    <t xml:space="preserve">Różne opłaty i składki </t>
  </si>
  <si>
    <t xml:space="preserve">Podatek od towarów i usług (VAT) </t>
  </si>
  <si>
    <t>Wpływy z opłat za zarząd, użytkowanie i użytkowanie wieczyste nieruchomości</t>
  </si>
  <si>
    <t>Dochody z najmu i dzierżawy składników majątkowych S.P., jst. lub innych jednostek</t>
  </si>
  <si>
    <t>Wpływy ze sprzedaży składników majątkowych</t>
  </si>
  <si>
    <t>Działalność usługowa</t>
  </si>
  <si>
    <t>Cmentarze</t>
  </si>
  <si>
    <t>Urzędy wojewódzkie</t>
  </si>
  <si>
    <t>dotacja celowa z budżetu państwa na zadania zlecone gminie ustawami</t>
  </si>
  <si>
    <t>Podróże służbowe krajowe</t>
  </si>
  <si>
    <t>Odpis  na Zakładowy Fundusz Świadczeń Socjalnych</t>
  </si>
  <si>
    <t>Szkolenia pracowników nie będących członkami korpusu służby cywilnej</t>
  </si>
  <si>
    <t>Zakup materiałów papierniczych do sprzętu drukarskiego i urządzeń kserograficznych</t>
  </si>
  <si>
    <t>Zakup akcesoriów komputerowych, w tym programów i licencji</t>
  </si>
  <si>
    <t>dochody  j.s.t. związane z realizacją zadań z zakresu administracji rządowej</t>
  </si>
  <si>
    <t>wpłaty na PFRON</t>
  </si>
  <si>
    <t>opłaty z tytułu zakupu usług telekomunika-cyjnych telefonii komórkowej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</si>
  <si>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</si>
  <si>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</si>
  <si>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</si>
  <si>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 , w tym programów i licencji</t>
  </si>
  <si>
    <t>Rady gmin</t>
  </si>
  <si>
    <t>Urzędy gmin</t>
  </si>
  <si>
    <t>Pozostała działalność</t>
  </si>
  <si>
    <t>Urzędy naczelnych organów władzy państwowej, kontroli i ochrony prawa</t>
  </si>
  <si>
    <t>Urzędy naczelnych organów władzy państwowej, kontroli i ochrony prawa i sądownictwa</t>
  </si>
  <si>
    <t>wynagrodzenie bezosobowe</t>
  </si>
  <si>
    <t>Bezpieczeństwo publiczne i ochrona przeciwpożarowa</t>
  </si>
  <si>
    <t>Ochotnicze straże pożarne</t>
  </si>
  <si>
    <t>Wydatki inwestycyjne jednostek budżetowych</t>
  </si>
  <si>
    <t>zakup pozostałych usług</t>
  </si>
  <si>
    <t>Straż gminna</t>
  </si>
  <si>
    <t>0570</t>
  </si>
  <si>
    <t>Grzywny, mandaty i inne kary pieniężne od osób fizycznych</t>
  </si>
  <si>
    <t>Wynagrodzenia osobowe pracowników</t>
  </si>
  <si>
    <t>Dodatkowe wynagrodzenia roczne</t>
  </si>
  <si>
    <t>Opłaty z tytułu zakupu usług telekomunikacji telefonii stacjonarnej</t>
  </si>
  <si>
    <t>Różne opłaty i składki</t>
  </si>
  <si>
    <t>Odpis na Zakładowy Fundusz Św. Socjalnych</t>
  </si>
  <si>
    <t>Zarządzanie kryzysowe</t>
  </si>
  <si>
    <t>Dochody od osób prawnych , osób fiz.i od innych jed. niepos. osobowści  prawnej oraz wydatki związane z ich poborem</t>
  </si>
  <si>
    <t>0350</t>
  </si>
  <si>
    <t>Podatek od działalności gospodarczej osób fizycznych, opłacany w formie karty podatkowej</t>
  </si>
  <si>
    <t>wpływy z podatku rolnego , podatku leśnego oraz podatków i opłat lokalnych od osób prawnych</t>
  </si>
  <si>
    <t>0310</t>
  </si>
  <si>
    <t>0320</t>
  </si>
  <si>
    <t>0330</t>
  </si>
  <si>
    <t>0340</t>
  </si>
  <si>
    <t>0500</t>
  </si>
  <si>
    <t>0690</t>
  </si>
  <si>
    <t>0910</t>
  </si>
  <si>
    <t>Wpływy z podatku rolnego, pod leśnego, pod. od czynn. cyw. prawnych, pod. od spadków i darowizn, oraz pod. i  opłat lokalnych od osób fizycznych</t>
  </si>
  <si>
    <t>0360</t>
  </si>
  <si>
    <t>0370</t>
  </si>
  <si>
    <t>Wpływy z innych opłat stanowiących dochody j.s.t na podstawie ustaw</t>
  </si>
  <si>
    <t>0410</t>
  </si>
  <si>
    <t>0480</t>
  </si>
  <si>
    <t>wpływy z opłat za zezwolenia na sprzedaż alkoholu</t>
  </si>
  <si>
    <t>0010</t>
  </si>
  <si>
    <t>0020</t>
  </si>
  <si>
    <t>Udziały gmin w podatkach stanowiących dochód budżetu państwa</t>
  </si>
  <si>
    <t>Pobór podatków, opłat i nie podatkowych należności budżetowych</t>
  </si>
  <si>
    <t>Obsługa papierów wart., kredytów, pożyczek jst</t>
  </si>
  <si>
    <t>Odsetki i dyskonto od kraj. skarbowych papierów wartościowych oraz od krajowych pożycz. kredyt</t>
  </si>
  <si>
    <t>Część oświatowa subwencji ogólnej dla jst</t>
  </si>
  <si>
    <t>Rozliczenia między jst</t>
  </si>
  <si>
    <t>Rezerwa na zarządzanie kryzysowe</t>
  </si>
  <si>
    <t>Szkoły podstawowe</t>
  </si>
  <si>
    <t>Dotacje celowe otrzymane z budżetu państwa na realizację własnych zadań bieżących gminy</t>
  </si>
  <si>
    <t>Wpływy z różnych opłat</t>
  </si>
  <si>
    <t>Przedszkola</t>
  </si>
  <si>
    <t>Zakup akcesoriów komputerowych w tym: programów i licencji</t>
  </si>
  <si>
    <t>Przedszkola Specjalne</t>
  </si>
  <si>
    <t>Dotacje celowe przekazane gminie na zadania bieżące realizowane na podstawie porozumień między j.s.t.</t>
  </si>
  <si>
    <t>Dokształcanie i doskonalenie nauczycieli</t>
  </si>
  <si>
    <t>Stołówki szkolne</t>
  </si>
  <si>
    <t>Wynagrodzenia bezosobowe</t>
  </si>
  <si>
    <t>Zakup pomocy naukowych, dydaktycznych i książek</t>
  </si>
  <si>
    <t>Zakup energii</t>
  </si>
  <si>
    <t>Zakup usług dostępu do sieci internet</t>
  </si>
  <si>
    <t>Opłaty z tytułu zakupu usług telekom. telefonii stacjonarnej</t>
  </si>
  <si>
    <t>Domy pomocy społecznej</t>
  </si>
  <si>
    <t>zakup usług przez jednostki samorządu terytorialnego od innych jednostek j.s.t.</t>
  </si>
  <si>
    <t>Dotacja celowa otrzymana z powiatu na zadania bieżące realizowane na podstawie porozumień między jst</t>
  </si>
  <si>
    <t>Składki na ubezpieczenie społeczne</t>
  </si>
  <si>
    <t>Zakup środków żywności</t>
  </si>
  <si>
    <t>Opłaty z tytułu zakupu usług telekomunikacji telefonii komórkowej</t>
  </si>
  <si>
    <t>Zakup artykułów papierniczych do sprzętu dukarsk. I  urządz.kserograficznych</t>
  </si>
  <si>
    <t>Zakup akcesoriów komputerowych w tym programów i licencji</t>
  </si>
  <si>
    <t>Świadczenia rodzinne oraz składki na ubezpieczenia emerytalne i rentowe z ubezpieczenia społecznego</t>
  </si>
  <si>
    <t>Dotacje celowe z budżetu państwa na realizację zadań bieżących z zakresu adm.rząd. zleconych gminie</t>
  </si>
  <si>
    <t>Składki na ubezpieczenie zdrowotne opłacane za osoby pobierające niektóre świadczenia z pomocy społecznej oraz niektóre świadczenia rodzinne</t>
  </si>
  <si>
    <t>Składki na ubezpieczenie zdrowotne</t>
  </si>
  <si>
    <t>Zasiłki i pomoc w naturze oraz składki na ubezpieczenia emerytalne i rentowe</t>
  </si>
  <si>
    <t xml:space="preserve">Dodatki mieszkaniowe              </t>
  </si>
  <si>
    <t>Ośrodki pomocy społecznej</t>
  </si>
  <si>
    <t>Opłaty z tytułu zakupu usług telekom. telefonii komórkowej</t>
  </si>
  <si>
    <t>Usługi opiekuńcze i specjalistyczneusługi opiekuńcze</t>
  </si>
  <si>
    <t>Świadczenia społeczne</t>
  </si>
  <si>
    <t>Pozostałe działania w zakresie polityki społecznej</t>
  </si>
  <si>
    <t>Świetlice szkolne</t>
  </si>
  <si>
    <t>Wydatki osobowe niezaliczane do wynagrodzeń</t>
  </si>
  <si>
    <t>Pomoc materialna dla uczniów</t>
  </si>
  <si>
    <t>Stypendia dla uczniów</t>
  </si>
  <si>
    <t>Inne formy pomocy dla uczniów</t>
  </si>
  <si>
    <t>Gospodarka komunalna  i ochrona środowiska</t>
  </si>
  <si>
    <t>Oczyszczanie miast i wsi</t>
  </si>
  <si>
    <t>Schroniska dla zwierząt</t>
  </si>
  <si>
    <t>Wpływy i wydatki związane z gromad. środków z opłat i kar za korzyst. ze środowiska</t>
  </si>
  <si>
    <t>Domy i ośrodki kultury,świetlice i kluby</t>
  </si>
  <si>
    <t>Dotacja z budżetu dla samorządowej instytucji kultury</t>
  </si>
  <si>
    <t>Biblioteki</t>
  </si>
  <si>
    <t>0920</t>
  </si>
  <si>
    <t>Obiekty sportowe</t>
  </si>
  <si>
    <t>Dotacja z budżetu na finansowanie zadań zleconych do realizacji pozostałych jedn. niezalicz.do sfp.</t>
  </si>
  <si>
    <t xml:space="preserve">Zakup materiałów i wyposażenia  </t>
  </si>
  <si>
    <t>Opłaty z tytułu zakupu usług telekomunikacyjnych telefonii stacjonarnej</t>
  </si>
  <si>
    <t>Odpis na Z. F. Św. Socjalnych</t>
  </si>
  <si>
    <t>Dotacja celowa z budżetu państwa na realizację zadań  bieżących 
zleconych z zakresu administracji rządowej</t>
  </si>
  <si>
    <t>Gospodarka leśna</t>
  </si>
  <si>
    <t>wpływy z opłaty od posiadania psów</t>
  </si>
  <si>
    <t>zakup usług pozostałyvh</t>
  </si>
  <si>
    <t>Oddziały przedszkolne przy szkołach podstawowych</t>
  </si>
  <si>
    <t>Rózne opłaty i składki</t>
  </si>
  <si>
    <t>Zwalczanie narkomanii</t>
  </si>
  <si>
    <t xml:space="preserve">Przeciwdziałanie alkoholizmowi  </t>
  </si>
  <si>
    <t>świadczenia społeczne-program od aktywnej integracji do samorealizacji</t>
  </si>
  <si>
    <t>020</t>
  </si>
  <si>
    <t>010</t>
  </si>
  <si>
    <t>wpływy z  różnych opłat</t>
  </si>
  <si>
    <t>( par. 2030  )</t>
  </si>
  <si>
    <t>Wydatki inwestycyjne jedn. budżetowych</t>
  </si>
  <si>
    <t>Wpływy z innych lokalnych opłat pobieranych przez  j.s.t na podstawie odrębnych ustaw</t>
  </si>
  <si>
    <t>2030</t>
  </si>
  <si>
    <t>0490</t>
  </si>
  <si>
    <t>( par. 2010 )</t>
  </si>
  <si>
    <t>wynagrodzenia i pochodne od wynagrodzeń</t>
  </si>
  <si>
    <t>Środki na dofinansowanie własnych inwestycji gmin pozyskane z innych źródeł</t>
  </si>
  <si>
    <t>0770</t>
  </si>
  <si>
    <t>Wpłaty z tytułu odpłatnego nabycia prawa własności oraz prawa uzytkowania wieczystego nieruchomości</t>
  </si>
  <si>
    <t>Dotacje celowe otrzymane od samorządu woj. na zadania bieżące realiz. na pdst.umów poroz.z j.s.t.</t>
  </si>
  <si>
    <t>Wybory do Rad Gmin,rad powiatów i sejmików województw,wybory wójtów,burmistrzów i prezydentów miast oraz referenda gminne, powietowe i wojewódzkie</t>
  </si>
  <si>
    <t>Wybory Prezydenta Rzeczpospolitej Polskiej</t>
  </si>
  <si>
    <t>Wpływy z innych opłat stanowiących dochody j.s.t.na podstawie ustaw</t>
  </si>
  <si>
    <t>Część równoważąca subwencji ogólnej dla gmin</t>
  </si>
  <si>
    <t>0970</t>
  </si>
  <si>
    <t>Wpływy z różnych dochodów</t>
  </si>
  <si>
    <t>Zasiłki stałe</t>
  </si>
  <si>
    <t>Dotacje rozwojowe oraz środki na finansowanie Wspólnej Polityki Rolnej-środki europejskie</t>
  </si>
  <si>
    <t>Dotacje rozwojowe oraz środki na finansowanie Wspólnej Polityki Rolnej-środki krajowe</t>
  </si>
  <si>
    <t>Wpływy z tyt. pomocy finansowej udzielanej między  j.s.t. na dofinansowanie własnych zadań bieżących</t>
  </si>
  <si>
    <t>Dotacje otrzymane z budżetu państwa na realizację inwestycji i zakupów inwestycyjnych własnych gmin</t>
  </si>
  <si>
    <t>Dotacje celowe otrzymane z samorządu województwa na inwestycje i zakupy inwestycyjne realizowane na podst.umów i porozumień między j.s.t.</t>
  </si>
  <si>
    <t>01041</t>
  </si>
  <si>
    <t>Współfinansowanie programów i projektów realizowane ze środków funduszy strukturalnych</t>
  </si>
  <si>
    <t xml:space="preserve">Wydatki inwestycyjne na zakupy inwestycyjne jednostek budżetowych </t>
  </si>
  <si>
    <t>Wpłaty od jednostek na fundusz celowy</t>
  </si>
  <si>
    <t>Komendy Wojewódzkie Policji</t>
  </si>
  <si>
    <t>Straż graniczna</t>
  </si>
  <si>
    <t>Składki na ibezpieczenia społeczne</t>
  </si>
  <si>
    <t>Rezerwa ogólna</t>
  </si>
  <si>
    <t>2310</t>
  </si>
  <si>
    <t>Dotacje celowe przekazane gminie na zadania bieżące realizowane na podst.porozumień między jst.</t>
  </si>
  <si>
    <t>Dotacja celowa z budżetu na finansowanie lub dofinans. zadań zleconych do realizacji stowarzyszeniom</t>
  </si>
  <si>
    <t>Drogi publiczne powiatowe</t>
  </si>
  <si>
    <t xml:space="preserve">za zarząd, użytkowanie i użytkowanie wieczyste nieruchomości </t>
  </si>
  <si>
    <t>Wpływy z innych lokalnych opłat pobieranych przez jednostki samorzadu terytorialnego na podstawie odrębnych przepisów</t>
  </si>
  <si>
    <t>dochody z tytułu wydawania zezwoleń na sprzedaż napojów alkoholowych</t>
  </si>
  <si>
    <t>ZADANIA ZLECONE</t>
  </si>
  <si>
    <t>DOCHODY</t>
  </si>
  <si>
    <t>WYDATKI</t>
  </si>
  <si>
    <t>rozdz</t>
  </si>
  <si>
    <t>Wyszczególnienie</t>
  </si>
  <si>
    <t>Plan zł</t>
  </si>
  <si>
    <t>wykonanie zł</t>
  </si>
  <si>
    <t>%</t>
  </si>
  <si>
    <t>ROLNICTWO I ŁOWIECTWO</t>
  </si>
  <si>
    <t>01095</t>
  </si>
  <si>
    <t>750</t>
  </si>
  <si>
    <t>ADMINISTRACJA PUBLICZNA</t>
  </si>
  <si>
    <t>75011</t>
  </si>
  <si>
    <t>751</t>
  </si>
  <si>
    <t>URZĘDY NACZELNYCH ORGANÓW WŁADZY PAŃSTWOWEJ,KONTROLI I OCHRONY PRAWA I SĄDOWNICTWA</t>
  </si>
  <si>
    <t>75101</t>
  </si>
  <si>
    <t xml:space="preserve">Urzędy naczelnych organów władzy państwowej, kontroli i ochrony prawa </t>
  </si>
  <si>
    <t>754</t>
  </si>
  <si>
    <t>BEZPIECZEŃSTWO PUBLICZNE I OCHRONA PRZECIWPOŻAROWA</t>
  </si>
  <si>
    <t>75414</t>
  </si>
  <si>
    <t>Obrona cywilna</t>
  </si>
  <si>
    <t>852</t>
  </si>
  <si>
    <t>POMOC SPOŁECZNA</t>
  </si>
  <si>
    <t>85212</t>
  </si>
  <si>
    <t>Świadczenia rodzinne oraz składki na ubezpieczenia emerytalnei rentowe z ubezpieczenia społecznego</t>
  </si>
  <si>
    <t>85213</t>
  </si>
  <si>
    <t>Ogółem:</t>
  </si>
  <si>
    <t>75056</t>
  </si>
  <si>
    <t>Spis powszecny i inne</t>
  </si>
  <si>
    <t>75109</t>
  </si>
  <si>
    <t>Wybory do rad gmin, wybory wójtów</t>
  </si>
  <si>
    <t>85219</t>
  </si>
  <si>
    <t>Ośrodki Pomocy Społecznej</t>
  </si>
  <si>
    <t>2007</t>
  </si>
  <si>
    <t>2400</t>
  </si>
  <si>
    <t>75108</t>
  </si>
  <si>
    <t>Wybory do Sejmu i Senatu</t>
  </si>
  <si>
    <t>85295</t>
  </si>
  <si>
    <t>POKL</t>
  </si>
  <si>
    <t>Gimnazja</t>
  </si>
  <si>
    <t>Ogółem dotacje, z tego :</t>
  </si>
  <si>
    <t>Dotacje celowe</t>
  </si>
  <si>
    <t>Wpłyy z różnych opłat</t>
  </si>
  <si>
    <t xml:space="preserve">Odsetki </t>
  </si>
  <si>
    <t xml:space="preserve">Uzupełnienie subwencji ogólnej  dla j. s. t. </t>
  </si>
  <si>
    <t>Środki na uzupełnienie dochodów gmin</t>
  </si>
  <si>
    <t xml:space="preserve">Wpłwy do budżety pozostałości środków finansowych gromadzonych na wydzielonym rachunku jedn. budż. </t>
  </si>
  <si>
    <t>Wpływy do budzetu pozostałości środków finansowych gromadzonych na wydzielonyum rachunky jedn. budż.</t>
  </si>
  <si>
    <t>Wspieranie rodziny</t>
  </si>
  <si>
    <t xml:space="preserve">Wydatki na zakupy inwestycyjne jedn. budż. </t>
  </si>
  <si>
    <t>Wpłaty gmin na  na rzecz innych j.s.t. oraz związków gmin</t>
  </si>
  <si>
    <t>Wpływy zw sprzedaży składników majątkowych</t>
  </si>
  <si>
    <t>Dochody majątkowe  r-m , w tym:</t>
  </si>
  <si>
    <t>6630</t>
  </si>
  <si>
    <t>Wpłwy z opłat za zarząd, użytkowanie i użytkowanie wieczyste nieruchomości</t>
  </si>
  <si>
    <t>grzywny, mandaty i inne kary pieniężne</t>
  </si>
  <si>
    <t>Wpłwyy z usług</t>
  </si>
  <si>
    <t>Dochody z najmu i dzierżawy składników majątkowych</t>
  </si>
  <si>
    <t>Odsetki</t>
  </si>
  <si>
    <t>Pozostałe odsetki</t>
  </si>
  <si>
    <t>Wpłwy z różnych dochodów</t>
  </si>
  <si>
    <t>2360</t>
  </si>
  <si>
    <t>Pozostałe dotacje na zadania bieżące razem, w tym:</t>
  </si>
  <si>
    <t>B</t>
  </si>
  <si>
    <t>DOCHODY BIEŻĄCE OGÓŁEM (1+2+3+4):</t>
  </si>
  <si>
    <t>Ogółem dochody własne (1+2+ majątkowe par. 0870 + 0770)</t>
  </si>
  <si>
    <t xml:space="preserve">II. </t>
  </si>
  <si>
    <t>Ogółem subwencje i dotacje (3+4)</t>
  </si>
  <si>
    <t xml:space="preserve">pozostałe wydatki </t>
  </si>
  <si>
    <t>Opłaty z tyt. zakupu usług telekomunikacyjnych</t>
  </si>
  <si>
    <t>Wpłwy z różnych opłat</t>
  </si>
  <si>
    <t>szkolenia pracowników</t>
  </si>
  <si>
    <t>Wynagrodznie bezosobowe</t>
  </si>
  <si>
    <t>Zakup materiałów i wyposazenia</t>
  </si>
  <si>
    <t>Zakupo materiałów i wposażenia</t>
  </si>
  <si>
    <t>Zwrot dotacji</t>
  </si>
  <si>
    <t xml:space="preserve">Pozostałe odsetki </t>
  </si>
  <si>
    <t>Koszty postepowania sądowego</t>
  </si>
  <si>
    <t>Zakup energfii</t>
  </si>
  <si>
    <t>Podatek do spadków i darowizn</t>
  </si>
  <si>
    <t>Opłata od posiadania psów</t>
  </si>
  <si>
    <t>Dochody j.s.t związane z realizają zadań zleconych ustawami</t>
  </si>
  <si>
    <t>Wpływy do budżetu pozostałości śtrodków finansowych gromadzonych na wydzielonym rachunku jedn. Budżetowej</t>
  </si>
  <si>
    <t xml:space="preserve">                                                        za 2013 rok              </t>
  </si>
  <si>
    <t xml:space="preserve">CZĘŚĆ TABELARYCZNA  SPRAWOZDANIA   Z  WYKONANIA BUDŻETU  GMINY MILEJEWO    </t>
  </si>
  <si>
    <t>6207</t>
  </si>
  <si>
    <t xml:space="preserve">                                                           Współfinansowanie programów i projektów realizowane ze środków 
funduszy strukturalnych
</t>
  </si>
  <si>
    <t>wydatki  na zakup i objęcie akcji, wniesienie wkładów do spółek prawa handlowego</t>
  </si>
  <si>
    <t>Wynagrodznie aagencyjno-prowizyjne</t>
  </si>
  <si>
    <t xml:space="preserve">Kary i odszkodowania </t>
  </si>
  <si>
    <t xml:space="preserve">Dotacje celowe </t>
  </si>
  <si>
    <t xml:space="preserve">Wydatki inwestycyjne jed. budżetowych </t>
  </si>
  <si>
    <t>Dotacja celowa na pomoc finansową udzielaną między j.s.t. na dofinansowanie własnych zadań inwestycyjnych i zakupów inwestycyjnych</t>
  </si>
  <si>
    <t>Dotacje celowe w ramach programów finansowanych z udziałem środków UE</t>
  </si>
  <si>
    <t xml:space="preserve">Promocja  j. s. t. </t>
  </si>
  <si>
    <t>Otrzymane spadki, zapisy i darowizny w postaci pieniężnej</t>
  </si>
  <si>
    <t xml:space="preserve">Dotacja celowa otrzmana z tyt. pomocy finansowej udzielanej między j. s. t. na dofinansowanie własnych zadań bieżących </t>
  </si>
  <si>
    <t>Rodziny zastępcze</t>
  </si>
  <si>
    <t>Odpisy na zakładowy fundusz świadczeń socjalnych</t>
  </si>
  <si>
    <t>Gospodarka odpadami</t>
  </si>
  <si>
    <t xml:space="preserve">Dochody z najmu i dzierżawy </t>
  </si>
  <si>
    <t>Wyadtki na zakupy inwestycyjne jednostek budżetowych</t>
  </si>
  <si>
    <t>Dotacja celowa otrzymana z tyt. pomocy finansowej udzielanej między j. s. t. na dofinansowanie własnych zadań inwestycyjnych i zakupów inwestycyjnych</t>
  </si>
  <si>
    <t>Ochrona zabytków i opieka nad zabytkami</t>
  </si>
  <si>
    <t>Dostarczanie ciepła</t>
  </si>
  <si>
    <t>Wpływyw zusług</t>
  </si>
  <si>
    <t>Lokalny transport zbiorowy</t>
  </si>
  <si>
    <t>6300</t>
  </si>
  <si>
    <t>Dotacje celowe w ramach programów finansowanych z udziałem środków europejskich</t>
  </si>
  <si>
    <t xml:space="preserve">Dotacje celowe otrzymane z samorządu województwa na inwestycje i zakupy inwestycyjne realizowane na podstawie porozumień (umów) między  j. s. t. </t>
  </si>
  <si>
    <t>0960</t>
  </si>
  <si>
    <t>część równoważąca</t>
  </si>
  <si>
    <t>Dotacja celowa otrzymana z tyt. pomocy finansowej udzielanej między j. s. t. na dofinansowanie własnych zadań bieżących</t>
  </si>
  <si>
    <t>Dotacje celowe (par. 2040)</t>
  </si>
  <si>
    <t>4)</t>
  </si>
  <si>
    <t>Załącznik Nr 1 do Zarządzenia Nr 11/2014  Wójta Gminy Milejewo z dnia 21 marca 2014 roku</t>
  </si>
  <si>
    <t>CZĘŚĆ TABELARYCZNA SPRAWOZDANIA Z WYKONANIA BUDŻETU GMINY MILEJEWO ZA 2013 ROK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</si>
</sst>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#,##0.000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</numFmts>
  <fonts count="6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Arial CE"/>
      <family val="2"/>
    </font>
    <font>
      <b/>
      <i/>
      <sz val="10"/>
      <name val="Arial C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Arial"/>
      <family val="2"/>
    </font>
    <font>
      <sz val="11"/>
      <name val="Arial CE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2" fontId="8" fillId="0" borderId="16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 indent="3"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4" fontId="10" fillId="0" borderId="16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168" fontId="9" fillId="0" borderId="13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4" fontId="9" fillId="0" borderId="16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" fontId="10" fillId="0" borderId="17" xfId="0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9" fillId="0" borderId="19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0" fontId="9" fillId="0" borderId="2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/>
    </xf>
    <xf numFmtId="4" fontId="11" fillId="0" borderId="17" xfId="0" applyNumberFormat="1" applyFont="1" applyBorder="1" applyAlignment="1">
      <alignment horizontal="right"/>
    </xf>
    <xf numFmtId="2" fontId="11" fillId="0" borderId="22" xfId="0" applyNumberFormat="1" applyFont="1" applyBorder="1" applyAlignment="1">
      <alignment horizontal="right"/>
    </xf>
    <xf numFmtId="2" fontId="11" fillId="0" borderId="17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/>
    </xf>
    <xf numFmtId="2" fontId="11" fillId="0" borderId="16" xfId="0" applyNumberFormat="1" applyFont="1" applyBorder="1" applyAlignment="1">
      <alignment horizontal="right"/>
    </xf>
    <xf numFmtId="49" fontId="11" fillId="0" borderId="15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9" fillId="0" borderId="20" xfId="0" applyFont="1" applyBorder="1" applyAlignment="1">
      <alignment wrapText="1"/>
    </xf>
    <xf numFmtId="4" fontId="9" fillId="0" borderId="21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 wrapText="1"/>
    </xf>
    <xf numFmtId="4" fontId="11" fillId="0" borderId="21" xfId="0" applyNumberFormat="1" applyFont="1" applyBorder="1" applyAlignment="1">
      <alignment horizontal="right"/>
    </xf>
    <xf numFmtId="49" fontId="9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7" fillId="0" borderId="14" xfId="0" applyFont="1" applyBorder="1" applyAlignment="1">
      <alignment/>
    </xf>
    <xf numFmtId="4" fontId="9" fillId="0" borderId="12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10" fillId="0" borderId="17" xfId="0" applyFont="1" applyBorder="1" applyAlignment="1">
      <alignment/>
    </xf>
    <xf numFmtId="0" fontId="10" fillId="0" borderId="20" xfId="0" applyFont="1" applyBorder="1" applyAlignment="1">
      <alignment/>
    </xf>
    <xf numFmtId="4" fontId="14" fillId="0" borderId="10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164" fontId="15" fillId="0" borderId="16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16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4" fontId="15" fillId="0" borderId="16" xfId="0" applyNumberFormat="1" applyFont="1" applyBorder="1" applyAlignment="1">
      <alignment horizontal="right"/>
    </xf>
    <xf numFmtId="0" fontId="15" fillId="0" borderId="17" xfId="0" applyFont="1" applyBorder="1" applyAlignment="1">
      <alignment horizontal="right"/>
    </xf>
    <xf numFmtId="4" fontId="15" fillId="0" borderId="17" xfId="0" applyNumberFormat="1" applyFont="1" applyBorder="1" applyAlignment="1">
      <alignment horizontal="right"/>
    </xf>
    <xf numFmtId="4" fontId="16" fillId="0" borderId="21" xfId="0" applyNumberFormat="1" applyFont="1" applyBorder="1" applyAlignment="1">
      <alignment horizontal="right"/>
    </xf>
    <xf numFmtId="4" fontId="16" fillId="0" borderId="20" xfId="0" applyNumberFormat="1" applyFont="1" applyBorder="1" applyAlignment="1">
      <alignment horizontal="right"/>
    </xf>
    <xf numFmtId="4" fontId="15" fillId="0" borderId="21" xfId="0" applyNumberFormat="1" applyFont="1" applyBorder="1" applyAlignment="1">
      <alignment horizontal="right"/>
    </xf>
    <xf numFmtId="4" fontId="15" fillId="0" borderId="20" xfId="0" applyNumberFormat="1" applyFont="1" applyBorder="1" applyAlignment="1">
      <alignment horizontal="right"/>
    </xf>
    <xf numFmtId="2" fontId="15" fillId="0" borderId="16" xfId="0" applyNumberFormat="1" applyFont="1" applyBorder="1" applyAlignment="1">
      <alignment horizontal="right"/>
    </xf>
    <xf numFmtId="2" fontId="14" fillId="0" borderId="22" xfId="0" applyNumberFormat="1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15" fillId="0" borderId="21" xfId="0" applyFont="1" applyBorder="1" applyAlignment="1">
      <alignment horizontal="right"/>
    </xf>
    <xf numFmtId="2" fontId="14" fillId="0" borderId="21" xfId="0" applyNumberFormat="1" applyFont="1" applyBorder="1" applyAlignment="1">
      <alignment horizontal="right"/>
    </xf>
    <xf numFmtId="4" fontId="15" fillId="0" borderId="13" xfId="0" applyNumberFormat="1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2" fontId="16" fillId="0" borderId="16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2" fontId="14" fillId="0" borderId="11" xfId="0" applyNumberFormat="1" applyFont="1" applyBorder="1" applyAlignment="1">
      <alignment horizontal="right"/>
    </xf>
    <xf numFmtId="2" fontId="15" fillId="0" borderId="13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9" fillId="0" borderId="14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49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9" fontId="17" fillId="0" borderId="11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18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49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8" fillId="0" borderId="3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/>
    </xf>
    <xf numFmtId="4" fontId="18" fillId="0" borderId="30" xfId="0" applyNumberFormat="1" applyFont="1" applyBorder="1" applyAlignment="1">
      <alignment/>
    </xf>
    <xf numFmtId="4" fontId="19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49" fontId="5" fillId="0" borderId="32" xfId="0" applyNumberFormat="1" applyFont="1" applyBorder="1" applyAlignment="1">
      <alignment/>
    </xf>
    <xf numFmtId="0" fontId="18" fillId="0" borderId="32" xfId="0" applyFont="1" applyBorder="1" applyAlignment="1">
      <alignment wrapText="1"/>
    </xf>
    <xf numFmtId="4" fontId="18" fillId="0" borderId="32" xfId="0" applyNumberFormat="1" applyFont="1" applyBorder="1" applyAlignment="1">
      <alignment/>
    </xf>
    <xf numFmtId="4" fontId="18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49" fontId="19" fillId="0" borderId="17" xfId="0" applyNumberFormat="1" applyFont="1" applyBorder="1" applyAlignment="1">
      <alignment/>
    </xf>
    <xf numFmtId="0" fontId="19" fillId="0" borderId="17" xfId="0" applyFont="1" applyBorder="1" applyAlignment="1">
      <alignment wrapText="1"/>
    </xf>
    <xf numFmtId="4" fontId="19" fillId="0" borderId="17" xfId="0" applyNumberFormat="1" applyFont="1" applyBorder="1" applyAlignment="1">
      <alignment/>
    </xf>
    <xf numFmtId="4" fontId="19" fillId="0" borderId="35" xfId="0" applyNumberFormat="1" applyFont="1" applyBorder="1" applyAlignment="1">
      <alignment/>
    </xf>
    <xf numFmtId="0" fontId="22" fillId="0" borderId="0" xfId="0" applyFont="1" applyAlignment="1">
      <alignment horizontal="left" indent="15"/>
    </xf>
    <xf numFmtId="0" fontId="22" fillId="0" borderId="0" xfId="0" applyFont="1" applyAlignment="1">
      <alignment horizontal="justify"/>
    </xf>
    <xf numFmtId="2" fontId="0" fillId="0" borderId="0" xfId="0" applyNumberFormat="1" applyAlignment="1">
      <alignment/>
    </xf>
    <xf numFmtId="4" fontId="23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10" fillId="0" borderId="14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" fontId="64" fillId="0" borderId="13" xfId="0" applyNumberFormat="1" applyFont="1" applyBorder="1" applyAlignment="1">
      <alignment horizontal="right"/>
    </xf>
    <xf numFmtId="4" fontId="65" fillId="0" borderId="13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22" xfId="0" applyFont="1" applyFill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horizontal="right"/>
    </xf>
    <xf numFmtId="0" fontId="23" fillId="0" borderId="10" xfId="0" applyFont="1" applyBorder="1" applyAlignment="1">
      <alignment horizontal="center"/>
    </xf>
    <xf numFmtId="49" fontId="20" fillId="0" borderId="12" xfId="0" applyNumberFormat="1" applyFont="1" applyBorder="1" applyAlignment="1">
      <alignment horizontal="right" vertical="center" wrapText="1"/>
    </xf>
    <xf numFmtId="49" fontId="21" fillId="0" borderId="19" xfId="0" applyNumberFormat="1" applyFont="1" applyBorder="1" applyAlignment="1">
      <alignment horizontal="right" vertical="center" wrapText="1"/>
    </xf>
    <xf numFmtId="49" fontId="21" fillId="0" borderId="14" xfId="0" applyNumberFormat="1" applyFont="1" applyBorder="1" applyAlignment="1">
      <alignment horizontal="right" vertical="center" wrapText="1"/>
    </xf>
    <xf numFmtId="49" fontId="21" fillId="0" borderId="18" xfId="0" applyNumberFormat="1" applyFont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22"/>
  <sheetViews>
    <sheetView tabSelected="1" view="pageBreakPreview" zoomScaleNormal="75" zoomScaleSheetLayoutView="100" zoomScalePageLayoutView="0" workbookViewId="0" topLeftCell="A708">
      <selection activeCell="H629" sqref="H629"/>
    </sheetView>
  </sheetViews>
  <sheetFormatPr defaultColWidth="9.00390625" defaultRowHeight="12.75"/>
  <cols>
    <col min="1" max="1" width="5.00390625" style="0" customWidth="1"/>
    <col min="2" max="2" width="7.625" style="0" customWidth="1"/>
    <col min="3" max="3" width="6.25390625" style="0" customWidth="1"/>
    <col min="4" max="4" width="47.75390625" style="0" customWidth="1"/>
    <col min="5" max="5" width="16.875" style="0" customWidth="1"/>
    <col min="6" max="6" width="17.125" style="0" customWidth="1"/>
    <col min="7" max="7" width="9.375" style="0" customWidth="1"/>
    <col min="8" max="9" width="17.25390625" style="0" customWidth="1"/>
    <col min="10" max="10" width="11.00390625" style="0" customWidth="1"/>
  </cols>
  <sheetData>
    <row r="1" spans="1:10" s="6" customFormat="1" ht="18">
      <c r="A1" s="12"/>
      <c r="B1" s="13" t="s">
        <v>394</v>
      </c>
      <c r="C1" s="13"/>
      <c r="D1" s="13"/>
      <c r="E1" s="14"/>
      <c r="F1" s="14"/>
      <c r="G1" s="14"/>
      <c r="H1" s="15"/>
      <c r="I1" s="228" t="s">
        <v>425</v>
      </c>
      <c r="J1" s="229"/>
    </row>
    <row r="2" spans="1:10" s="9" customFormat="1" ht="56.25" customHeight="1">
      <c r="A2" s="16"/>
      <c r="B2" s="17"/>
      <c r="C2" s="17"/>
      <c r="D2" s="124" t="s">
        <v>393</v>
      </c>
      <c r="E2" s="124"/>
      <c r="F2" s="17"/>
      <c r="G2" s="17"/>
      <c r="H2" s="17"/>
      <c r="I2" s="230"/>
      <c r="J2" s="231"/>
    </row>
    <row r="3" spans="1:10" s="1" customFormat="1" ht="15">
      <c r="A3" s="131" t="s">
        <v>0</v>
      </c>
      <c r="B3" s="131" t="s">
        <v>87</v>
      </c>
      <c r="C3" s="131" t="s">
        <v>88</v>
      </c>
      <c r="D3" s="131" t="s">
        <v>106</v>
      </c>
      <c r="E3" s="121" t="s">
        <v>108</v>
      </c>
      <c r="F3" s="132"/>
      <c r="G3" s="122"/>
      <c r="H3" s="121" t="s">
        <v>107</v>
      </c>
      <c r="I3" s="132"/>
      <c r="J3" s="122"/>
    </row>
    <row r="4" spans="1:10" s="1" customFormat="1" ht="15">
      <c r="A4" s="120"/>
      <c r="B4" s="120"/>
      <c r="C4" s="120"/>
      <c r="D4" s="120"/>
      <c r="E4" s="71" t="s">
        <v>1</v>
      </c>
      <c r="F4" s="121" t="s">
        <v>2</v>
      </c>
      <c r="G4" s="122"/>
      <c r="H4" s="39" t="s">
        <v>1</v>
      </c>
      <c r="I4" s="123" t="s">
        <v>93</v>
      </c>
      <c r="J4" s="122"/>
    </row>
    <row r="5" spans="1:10" s="1" customFormat="1" ht="15">
      <c r="A5" s="42"/>
      <c r="B5" s="42"/>
      <c r="C5" s="42"/>
      <c r="D5" s="42"/>
      <c r="E5" s="42"/>
      <c r="F5" s="39" t="s">
        <v>3</v>
      </c>
      <c r="G5" s="69" t="s">
        <v>4</v>
      </c>
      <c r="H5" s="42"/>
      <c r="I5" s="39" t="s">
        <v>3</v>
      </c>
      <c r="J5" s="69" t="s">
        <v>5</v>
      </c>
    </row>
    <row r="6" spans="1:10" s="1" customFormat="1" ht="15.75">
      <c r="A6" s="36">
        <v>1</v>
      </c>
      <c r="B6" s="37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</row>
    <row r="7" spans="1:10" s="2" customFormat="1" ht="15.75">
      <c r="A7" s="115" t="s">
        <v>270</v>
      </c>
      <c r="B7" s="40"/>
      <c r="C7" s="41" t="s">
        <v>35</v>
      </c>
      <c r="D7" s="42" t="s">
        <v>6</v>
      </c>
      <c r="E7" s="43">
        <f>E8+E18+E23</f>
        <v>98890.55</v>
      </c>
      <c r="F7" s="43">
        <f>F8+F18+F23</f>
        <v>98890.55</v>
      </c>
      <c r="G7" s="44">
        <f>F7/E7*100</f>
        <v>100</v>
      </c>
      <c r="H7" s="43">
        <f>H8+H16+H18+H23</f>
        <v>2216521.79</v>
      </c>
      <c r="I7" s="43">
        <f>I8+I16+I18+I23</f>
        <v>1935947.94</v>
      </c>
      <c r="J7" s="45">
        <f>I7/H7*100</f>
        <v>87.34170576324449</v>
      </c>
    </row>
    <row r="8" spans="1:10" s="1" customFormat="1" ht="15.75">
      <c r="A8" s="86"/>
      <c r="B8" s="87" t="s">
        <v>50</v>
      </c>
      <c r="C8" s="86" t="s">
        <v>35</v>
      </c>
      <c r="D8" s="88" t="s">
        <v>115</v>
      </c>
      <c r="E8" s="89">
        <v>0</v>
      </c>
      <c r="F8" s="89">
        <f>F9+F15</f>
        <v>0</v>
      </c>
      <c r="G8" s="90">
        <v>0</v>
      </c>
      <c r="H8" s="89">
        <v>2051631.24</v>
      </c>
      <c r="I8" s="89">
        <v>1822578.67</v>
      </c>
      <c r="J8" s="91">
        <f>I8/H8*100</f>
        <v>88.8355877248194</v>
      </c>
    </row>
    <row r="9" spans="1:10" s="1" customFormat="1" ht="30">
      <c r="A9" s="46"/>
      <c r="B9" s="51"/>
      <c r="C9" s="52">
        <v>2700</v>
      </c>
      <c r="D9" s="77" t="s">
        <v>109</v>
      </c>
      <c r="E9" s="54">
        <v>0</v>
      </c>
      <c r="F9" s="54">
        <v>0</v>
      </c>
      <c r="G9" s="50">
        <v>0</v>
      </c>
      <c r="H9" s="125"/>
      <c r="I9" s="53"/>
      <c r="J9" s="48"/>
    </row>
    <row r="10" spans="1:10" s="1" customFormat="1" ht="15.75">
      <c r="A10" s="46"/>
      <c r="B10" s="51"/>
      <c r="C10" s="52">
        <v>4600</v>
      </c>
      <c r="D10" s="77" t="s">
        <v>399</v>
      </c>
      <c r="E10" s="54"/>
      <c r="F10" s="54"/>
      <c r="G10" s="50"/>
      <c r="H10" s="125">
        <v>67424</v>
      </c>
      <c r="I10" s="53">
        <v>67424</v>
      </c>
      <c r="J10" s="48">
        <v>100</v>
      </c>
    </row>
    <row r="11" spans="1:10" s="1" customFormat="1" ht="15.75">
      <c r="A11" s="38"/>
      <c r="B11" s="78"/>
      <c r="C11" s="79">
        <v>6050</v>
      </c>
      <c r="D11" s="82" t="s">
        <v>273</v>
      </c>
      <c r="E11" s="103"/>
      <c r="F11" s="81"/>
      <c r="G11" s="65"/>
      <c r="H11" s="126">
        <v>59207.24</v>
      </c>
      <c r="I11" s="103">
        <v>0</v>
      </c>
      <c r="J11" s="67">
        <f>I11/H11*100</f>
        <v>0</v>
      </c>
    </row>
    <row r="12" spans="1:10" s="1" customFormat="1" ht="15.75">
      <c r="A12" s="36"/>
      <c r="B12" s="55"/>
      <c r="C12" s="56">
        <v>6057</v>
      </c>
      <c r="D12" s="83" t="s">
        <v>273</v>
      </c>
      <c r="E12" s="75"/>
      <c r="F12" s="58"/>
      <c r="G12" s="59"/>
      <c r="H12" s="75">
        <v>1068306</v>
      </c>
      <c r="I12" s="60">
        <v>1068306</v>
      </c>
      <c r="J12" s="64">
        <f>I12/H12*100</f>
        <v>100</v>
      </c>
    </row>
    <row r="13" spans="1:10" s="1" customFormat="1" ht="44.25" customHeight="1">
      <c r="A13" s="38"/>
      <c r="B13" s="55"/>
      <c r="C13" s="56">
        <v>6059</v>
      </c>
      <c r="D13" s="83" t="s">
        <v>396</v>
      </c>
      <c r="E13" s="75"/>
      <c r="F13" s="61"/>
      <c r="G13" s="59"/>
      <c r="H13" s="75">
        <v>856694</v>
      </c>
      <c r="I13" s="75">
        <v>686848.67</v>
      </c>
      <c r="J13" s="67">
        <f>I13/H13*100</f>
        <v>80.17432945719241</v>
      </c>
    </row>
    <row r="14" spans="1:10" s="1" customFormat="1" ht="44.25" customHeight="1">
      <c r="A14" s="38"/>
      <c r="B14" s="55"/>
      <c r="C14" s="56">
        <v>6207</v>
      </c>
      <c r="D14" s="83" t="s">
        <v>400</v>
      </c>
      <c r="E14" s="75">
        <v>0</v>
      </c>
      <c r="F14" s="75">
        <v>0</v>
      </c>
      <c r="G14" s="59">
        <v>0</v>
      </c>
      <c r="H14" s="75"/>
      <c r="I14" s="75"/>
      <c r="J14" s="67"/>
    </row>
    <row r="15" spans="1:10" s="1" customFormat="1" ht="28.5" customHeight="1">
      <c r="A15" s="38"/>
      <c r="B15" s="63"/>
      <c r="C15" s="36">
        <v>6268</v>
      </c>
      <c r="D15" s="84" t="s">
        <v>112</v>
      </c>
      <c r="E15" s="64"/>
      <c r="F15" s="64"/>
      <c r="G15" s="64"/>
      <c r="H15" s="149"/>
      <c r="I15" s="149"/>
      <c r="J15" s="144"/>
    </row>
    <row r="16" spans="1:10" s="1" customFormat="1" ht="15.75">
      <c r="A16" s="92"/>
      <c r="B16" s="97" t="s">
        <v>114</v>
      </c>
      <c r="C16" s="92" t="s">
        <v>35</v>
      </c>
      <c r="D16" s="94" t="s">
        <v>113</v>
      </c>
      <c r="E16" s="95"/>
      <c r="F16" s="95"/>
      <c r="G16" s="96"/>
      <c r="H16" s="99">
        <f>H17</f>
        <v>16000</v>
      </c>
      <c r="I16" s="99">
        <f>I17</f>
        <v>14478.72</v>
      </c>
      <c r="J16" s="99">
        <f>J17</f>
        <v>90.49199999999999</v>
      </c>
    </row>
    <row r="17" spans="1:10" s="1" customFormat="1" ht="15.75">
      <c r="A17" s="38"/>
      <c r="B17" s="37"/>
      <c r="C17" s="38">
        <v>2850</v>
      </c>
      <c r="D17" s="85" t="s">
        <v>77</v>
      </c>
      <c r="E17" s="62"/>
      <c r="F17" s="62"/>
      <c r="G17" s="59"/>
      <c r="H17" s="67">
        <v>16000</v>
      </c>
      <c r="I17" s="67">
        <v>14478.72</v>
      </c>
      <c r="J17" s="67">
        <f>I17/H17*100</f>
        <v>90.49199999999999</v>
      </c>
    </row>
    <row r="18" spans="1:10" s="101" customFormat="1" ht="22.5" customHeight="1">
      <c r="A18" s="92"/>
      <c r="B18" s="97" t="s">
        <v>295</v>
      </c>
      <c r="C18" s="92" t="s">
        <v>35</v>
      </c>
      <c r="D18" s="94" t="s">
        <v>116</v>
      </c>
      <c r="E18" s="99">
        <f>E22</f>
        <v>0</v>
      </c>
      <c r="F18" s="99">
        <f>F22</f>
        <v>0</v>
      </c>
      <c r="G18" s="96">
        <v>0</v>
      </c>
      <c r="H18" s="99">
        <v>0</v>
      </c>
      <c r="I18" s="99">
        <v>0</v>
      </c>
      <c r="J18" s="100">
        <v>0</v>
      </c>
    </row>
    <row r="19" spans="1:10" s="1" customFormat="1" ht="15.75">
      <c r="A19" s="38"/>
      <c r="B19" s="37"/>
      <c r="C19" s="38">
        <v>6050</v>
      </c>
      <c r="D19" s="85" t="s">
        <v>110</v>
      </c>
      <c r="E19" s="62"/>
      <c r="F19" s="62"/>
      <c r="G19" s="59"/>
      <c r="H19" s="67">
        <v>0</v>
      </c>
      <c r="I19" s="67">
        <v>0</v>
      </c>
      <c r="J19" s="65">
        <v>0</v>
      </c>
    </row>
    <row r="20" spans="1:10" s="1" customFormat="1" ht="30">
      <c r="A20" s="38"/>
      <c r="B20" s="37"/>
      <c r="C20" s="38">
        <v>6058</v>
      </c>
      <c r="D20" s="83" t="s">
        <v>111</v>
      </c>
      <c r="E20" s="62"/>
      <c r="F20" s="62"/>
      <c r="G20" s="59"/>
      <c r="H20" s="67"/>
      <c r="I20" s="67"/>
      <c r="J20" s="65"/>
    </row>
    <row r="21" spans="1:10" s="1" customFormat="1" ht="30">
      <c r="A21" s="38"/>
      <c r="B21" s="37"/>
      <c r="C21" s="38">
        <v>6059</v>
      </c>
      <c r="D21" s="83" t="s">
        <v>296</v>
      </c>
      <c r="E21" s="62"/>
      <c r="F21" s="62"/>
      <c r="G21" s="59"/>
      <c r="H21" s="67"/>
      <c r="I21" s="67"/>
      <c r="J21" s="65"/>
    </row>
    <row r="22" spans="1:10" s="1" customFormat="1" ht="45">
      <c r="A22" s="38"/>
      <c r="B22" s="37"/>
      <c r="C22" s="38">
        <v>6268</v>
      </c>
      <c r="D22" s="84" t="s">
        <v>112</v>
      </c>
      <c r="E22" s="67">
        <v>0</v>
      </c>
      <c r="F22" s="67">
        <v>0</v>
      </c>
      <c r="G22" s="64">
        <v>0</v>
      </c>
      <c r="H22" s="143"/>
      <c r="I22" s="148"/>
      <c r="J22" s="144"/>
    </row>
    <row r="23" spans="1:10" s="1" customFormat="1" ht="15.75">
      <c r="A23" s="92"/>
      <c r="B23" s="93" t="s">
        <v>9</v>
      </c>
      <c r="C23" s="92" t="s">
        <v>35</v>
      </c>
      <c r="D23" s="94" t="s">
        <v>117</v>
      </c>
      <c r="E23" s="99">
        <f>E24</f>
        <v>98890.55</v>
      </c>
      <c r="F23" s="99">
        <f>F24</f>
        <v>98890.55</v>
      </c>
      <c r="G23" s="96">
        <f>F23/E23*100</f>
        <v>100</v>
      </c>
      <c r="H23" s="99">
        <v>148890.55</v>
      </c>
      <c r="I23" s="99">
        <v>98890.55</v>
      </c>
      <c r="J23" s="100">
        <f>I23/H23*100</f>
        <v>66.41828510943107</v>
      </c>
    </row>
    <row r="24" spans="1:10" s="1" customFormat="1" ht="45">
      <c r="A24" s="79"/>
      <c r="B24" s="79"/>
      <c r="C24" s="38">
        <v>2010</v>
      </c>
      <c r="D24" s="102" t="s">
        <v>260</v>
      </c>
      <c r="E24" s="103">
        <v>98890.55</v>
      </c>
      <c r="F24" s="103">
        <v>98890.55</v>
      </c>
      <c r="G24" s="65">
        <f>F24/E24*100</f>
        <v>100</v>
      </c>
      <c r="H24" s="81"/>
      <c r="I24" s="80"/>
      <c r="J24" s="62"/>
    </row>
    <row r="25" spans="1:10" s="1" customFormat="1" ht="19.5" customHeight="1">
      <c r="A25" s="79"/>
      <c r="B25" s="79"/>
      <c r="C25" s="38">
        <v>4110</v>
      </c>
      <c r="D25" s="106" t="s">
        <v>128</v>
      </c>
      <c r="E25" s="103"/>
      <c r="F25" s="103"/>
      <c r="G25" s="65"/>
      <c r="H25" s="103">
        <v>214.56</v>
      </c>
      <c r="I25" s="80">
        <v>214.56</v>
      </c>
      <c r="J25" s="67">
        <v>100</v>
      </c>
    </row>
    <row r="26" spans="1:10" s="1" customFormat="1" ht="21" customHeight="1">
      <c r="A26" s="79"/>
      <c r="B26" s="79"/>
      <c r="C26" s="38">
        <v>4120</v>
      </c>
      <c r="D26" s="106" t="s">
        <v>129</v>
      </c>
      <c r="E26" s="103"/>
      <c r="F26" s="103"/>
      <c r="G26" s="65"/>
      <c r="H26" s="103">
        <v>30.74</v>
      </c>
      <c r="I26" s="80">
        <v>30.74</v>
      </c>
      <c r="J26" s="67">
        <v>100</v>
      </c>
    </row>
    <row r="27" spans="1:10" s="1" customFormat="1" ht="15.75">
      <c r="A27" s="79"/>
      <c r="B27" s="79"/>
      <c r="C27" s="38">
        <v>4170</v>
      </c>
      <c r="D27" s="102" t="s">
        <v>83</v>
      </c>
      <c r="E27" s="103"/>
      <c r="F27" s="103"/>
      <c r="G27" s="65"/>
      <c r="H27" s="103">
        <v>1254.7</v>
      </c>
      <c r="I27" s="80">
        <v>1254.7</v>
      </c>
      <c r="J27" s="67">
        <v>100</v>
      </c>
    </row>
    <row r="28" spans="1:10" s="1" customFormat="1" ht="15.75">
      <c r="A28" s="38"/>
      <c r="B28" s="38"/>
      <c r="C28" s="38">
        <v>4210</v>
      </c>
      <c r="D28" s="85" t="s">
        <v>10</v>
      </c>
      <c r="E28" s="62"/>
      <c r="F28" s="62"/>
      <c r="G28" s="65"/>
      <c r="H28" s="62">
        <v>439.03</v>
      </c>
      <c r="I28" s="62">
        <v>439.03</v>
      </c>
      <c r="J28" s="67">
        <v>100</v>
      </c>
    </row>
    <row r="29" spans="1:10" s="1" customFormat="1" ht="15.75">
      <c r="A29" s="38"/>
      <c r="B29" s="38"/>
      <c r="C29" s="38">
        <v>4300</v>
      </c>
      <c r="D29" s="85" t="s">
        <v>8</v>
      </c>
      <c r="E29" s="62"/>
      <c r="F29" s="62"/>
      <c r="G29" s="65"/>
      <c r="H29" s="62">
        <v>0</v>
      </c>
      <c r="I29" s="65">
        <v>0</v>
      </c>
      <c r="J29" s="65">
        <v>0</v>
      </c>
    </row>
    <row r="30" spans="1:10" s="1" customFormat="1" ht="15.75">
      <c r="A30" s="38"/>
      <c r="B30" s="38"/>
      <c r="C30" s="38">
        <v>4430</v>
      </c>
      <c r="D30" s="85" t="s">
        <v>179</v>
      </c>
      <c r="E30" s="62"/>
      <c r="F30" s="62"/>
      <c r="G30" s="65"/>
      <c r="H30" s="67">
        <v>96951.52</v>
      </c>
      <c r="I30" s="67">
        <v>95951.52</v>
      </c>
      <c r="J30" s="67">
        <v>100</v>
      </c>
    </row>
    <row r="31" spans="1:10" s="1" customFormat="1" ht="15.75">
      <c r="A31" s="38"/>
      <c r="B31" s="37"/>
      <c r="C31" s="38">
        <v>6050</v>
      </c>
      <c r="D31" s="85" t="s">
        <v>401</v>
      </c>
      <c r="E31" s="62"/>
      <c r="F31" s="62"/>
      <c r="G31" s="59"/>
      <c r="H31" s="67">
        <v>50000</v>
      </c>
      <c r="I31" s="67">
        <v>0</v>
      </c>
      <c r="J31" s="64">
        <v>0</v>
      </c>
    </row>
    <row r="32" spans="1:10" s="2" customFormat="1" ht="15.75">
      <c r="A32" s="115" t="s">
        <v>269</v>
      </c>
      <c r="B32" s="68"/>
      <c r="C32" s="39" t="s">
        <v>35</v>
      </c>
      <c r="D32" s="69" t="s">
        <v>11</v>
      </c>
      <c r="E32" s="70">
        <f>E34</f>
        <v>6000</v>
      </c>
      <c r="F32" s="70">
        <f>F33</f>
        <v>4462.2</v>
      </c>
      <c r="G32" s="44">
        <v>74.37</v>
      </c>
      <c r="H32" s="135"/>
      <c r="I32" s="136"/>
      <c r="J32" s="137"/>
    </row>
    <row r="33" spans="1:10" s="1" customFormat="1" ht="15.75">
      <c r="A33" s="92"/>
      <c r="B33" s="92" t="s">
        <v>12</v>
      </c>
      <c r="C33" s="92" t="s">
        <v>35</v>
      </c>
      <c r="D33" s="104" t="s">
        <v>261</v>
      </c>
      <c r="E33" s="99">
        <v>6000</v>
      </c>
      <c r="F33" s="99">
        <v>4462.2</v>
      </c>
      <c r="G33" s="100">
        <f>F33/E33*100</f>
        <v>74.36999999999999</v>
      </c>
      <c r="H33" s="140"/>
      <c r="I33" s="141"/>
      <c r="J33" s="142"/>
    </row>
    <row r="34" spans="1:10" s="1" customFormat="1" ht="21.75" customHeight="1">
      <c r="A34" s="38"/>
      <c r="B34" s="38"/>
      <c r="C34" s="108" t="s">
        <v>137</v>
      </c>
      <c r="D34" s="35" t="s">
        <v>118</v>
      </c>
      <c r="E34" s="67">
        <v>6000</v>
      </c>
      <c r="F34" s="67">
        <v>4462.2</v>
      </c>
      <c r="G34" s="65">
        <f>F34/E34*100</f>
        <v>74.36999999999999</v>
      </c>
      <c r="H34" s="145"/>
      <c r="I34" s="145"/>
      <c r="J34" s="146"/>
    </row>
    <row r="35" spans="1:10" s="2" customFormat="1" ht="29.25">
      <c r="A35" s="39">
        <v>400</v>
      </c>
      <c r="B35" s="39"/>
      <c r="C35" s="39" t="s">
        <v>35</v>
      </c>
      <c r="D35" s="105" t="s">
        <v>125</v>
      </c>
      <c r="E35" s="70">
        <v>83463</v>
      </c>
      <c r="F35" s="70">
        <f>F39+F41</f>
        <v>62958.07</v>
      </c>
      <c r="G35" s="45">
        <f>F35/E35*100</f>
        <v>75.4323113235805</v>
      </c>
      <c r="H35" s="135"/>
      <c r="I35" s="133"/>
      <c r="J35" s="147"/>
    </row>
    <row r="36" spans="1:10" s="2" customFormat="1" ht="15.75">
      <c r="A36" s="39"/>
      <c r="B36" s="68">
        <v>40001</v>
      </c>
      <c r="C36" s="39" t="s">
        <v>35</v>
      </c>
      <c r="D36" s="105" t="s">
        <v>414</v>
      </c>
      <c r="E36" s="70">
        <v>21000</v>
      </c>
      <c r="F36" s="70">
        <v>0</v>
      </c>
      <c r="G36" s="45">
        <v>0</v>
      </c>
      <c r="H36" s="135"/>
      <c r="I36" s="133"/>
      <c r="J36" s="147"/>
    </row>
    <row r="37" spans="1:10" s="2" customFormat="1" ht="15.75">
      <c r="A37" s="39"/>
      <c r="B37" s="68"/>
      <c r="C37" s="108" t="s">
        <v>122</v>
      </c>
      <c r="D37" s="85" t="s">
        <v>415</v>
      </c>
      <c r="E37" s="67">
        <v>21000</v>
      </c>
      <c r="F37" s="67">
        <v>0</v>
      </c>
      <c r="G37" s="65">
        <v>0</v>
      </c>
      <c r="H37" s="135"/>
      <c r="I37" s="133"/>
      <c r="J37" s="147"/>
    </row>
    <row r="38" spans="1:10" s="10" customFormat="1" ht="15.75">
      <c r="A38" s="92"/>
      <c r="B38" s="93">
        <v>40002</v>
      </c>
      <c r="C38" s="92" t="s">
        <v>35</v>
      </c>
      <c r="D38" s="94" t="s">
        <v>120</v>
      </c>
      <c r="E38" s="99">
        <v>54000</v>
      </c>
      <c r="F38" s="99">
        <v>54494.47</v>
      </c>
      <c r="G38" s="100">
        <v>100.92</v>
      </c>
      <c r="H38" s="140"/>
      <c r="I38" s="138"/>
      <c r="J38" s="139"/>
    </row>
    <row r="39" spans="1:10" s="10" customFormat="1" ht="21.75" customHeight="1">
      <c r="A39" s="38"/>
      <c r="B39" s="38"/>
      <c r="C39" s="108" t="s">
        <v>122</v>
      </c>
      <c r="D39" s="85" t="s">
        <v>121</v>
      </c>
      <c r="E39" s="67">
        <v>54000</v>
      </c>
      <c r="F39" s="67">
        <v>54494.47</v>
      </c>
      <c r="G39" s="65">
        <f>F39/E39*100</f>
        <v>100.91568518518518</v>
      </c>
      <c r="H39" s="148"/>
      <c r="I39" s="143"/>
      <c r="J39" s="144"/>
    </row>
    <row r="40" spans="1:10" s="10" customFormat="1" ht="15.75">
      <c r="A40" s="92"/>
      <c r="B40" s="92">
        <v>40003</v>
      </c>
      <c r="C40" s="109" t="s">
        <v>35</v>
      </c>
      <c r="D40" s="94" t="s">
        <v>123</v>
      </c>
      <c r="E40" s="99">
        <v>8463</v>
      </c>
      <c r="F40" s="99">
        <v>8463.6</v>
      </c>
      <c r="G40" s="100">
        <v>100.01</v>
      </c>
      <c r="H40" s="141"/>
      <c r="I40" s="138"/>
      <c r="J40" s="139"/>
    </row>
    <row r="41" spans="1:10" s="10" customFormat="1" ht="23.25" customHeight="1">
      <c r="A41" s="38"/>
      <c r="B41" s="37"/>
      <c r="C41" s="108" t="s">
        <v>122</v>
      </c>
      <c r="D41" s="85" t="s">
        <v>121</v>
      </c>
      <c r="E41" s="67">
        <v>8463</v>
      </c>
      <c r="F41" s="67">
        <v>8463.6</v>
      </c>
      <c r="G41" s="65">
        <v>100.01</v>
      </c>
      <c r="H41" s="145"/>
      <c r="I41" s="143"/>
      <c r="J41" s="144"/>
    </row>
    <row r="42" spans="1:10" s="1" customFormat="1" ht="15">
      <c r="A42" s="39">
        <v>600</v>
      </c>
      <c r="B42" s="68"/>
      <c r="C42" s="39" t="s">
        <v>35</v>
      </c>
      <c r="D42" s="105" t="s">
        <v>124</v>
      </c>
      <c r="E42" s="70">
        <v>170000</v>
      </c>
      <c r="F42" s="70">
        <v>140692.82</v>
      </c>
      <c r="G42" s="45">
        <f>F42/E42*100</f>
        <v>82.76048235294118</v>
      </c>
      <c r="H42" s="70">
        <v>1267511.03</v>
      </c>
      <c r="I42" s="70">
        <v>1035132.67</v>
      </c>
      <c r="J42" s="70">
        <f aca="true" t="shared" si="0" ref="J42:J59">I42/H42*100</f>
        <v>81.66656111860424</v>
      </c>
    </row>
    <row r="43" spans="1:10" s="1" customFormat="1" ht="15.75">
      <c r="A43" s="39"/>
      <c r="B43" s="93">
        <v>60004</v>
      </c>
      <c r="C43" s="39" t="s">
        <v>35</v>
      </c>
      <c r="D43" s="105" t="s">
        <v>416</v>
      </c>
      <c r="E43" s="70"/>
      <c r="F43" s="70"/>
      <c r="G43" s="44"/>
      <c r="H43" s="99">
        <f>H44</f>
        <v>87400</v>
      </c>
      <c r="I43" s="99">
        <f>I44</f>
        <v>81034.39</v>
      </c>
      <c r="J43" s="70">
        <f>I43/H43*100</f>
        <v>92.7166933638444</v>
      </c>
    </row>
    <row r="44" spans="1:10" s="1" customFormat="1" ht="15.75">
      <c r="A44" s="38"/>
      <c r="B44" s="37"/>
      <c r="C44" s="38">
        <v>2310</v>
      </c>
      <c r="D44" s="85" t="s">
        <v>351</v>
      </c>
      <c r="E44" s="67"/>
      <c r="F44" s="67"/>
      <c r="G44" s="59"/>
      <c r="H44" s="67">
        <v>87400</v>
      </c>
      <c r="I44" s="67">
        <v>81034.39</v>
      </c>
      <c r="J44" s="67">
        <f>I44/H44*100</f>
        <v>92.7166933638444</v>
      </c>
    </row>
    <row r="45" spans="1:10" s="1" customFormat="1" ht="15.75">
      <c r="A45" s="92"/>
      <c r="B45" s="93">
        <v>60014</v>
      </c>
      <c r="C45" s="92" t="s">
        <v>35</v>
      </c>
      <c r="D45" s="94" t="s">
        <v>306</v>
      </c>
      <c r="E45" s="99"/>
      <c r="F45" s="99"/>
      <c r="G45" s="96"/>
      <c r="H45" s="99">
        <v>500000</v>
      </c>
      <c r="I45" s="99">
        <v>500000</v>
      </c>
      <c r="J45" s="99">
        <v>100</v>
      </c>
    </row>
    <row r="46" spans="1:10" s="1" customFormat="1" ht="45">
      <c r="A46" s="38"/>
      <c r="B46" s="37"/>
      <c r="C46" s="38">
        <v>6300</v>
      </c>
      <c r="D46" s="85" t="s">
        <v>402</v>
      </c>
      <c r="E46" s="67"/>
      <c r="F46" s="67"/>
      <c r="G46" s="59"/>
      <c r="H46" s="67">
        <v>500000</v>
      </c>
      <c r="I46" s="67">
        <v>500000</v>
      </c>
      <c r="J46" s="67">
        <v>100</v>
      </c>
    </row>
    <row r="47" spans="1:10" s="1" customFormat="1" ht="15.75">
      <c r="A47" s="92"/>
      <c r="B47" s="93">
        <v>60016</v>
      </c>
      <c r="C47" s="92" t="s">
        <v>35</v>
      </c>
      <c r="D47" s="94" t="s">
        <v>119</v>
      </c>
      <c r="E47" s="99">
        <v>170000</v>
      </c>
      <c r="F47" s="99">
        <v>140692.82</v>
      </c>
      <c r="G47" s="127">
        <f>F47/E47*100</f>
        <v>82.76048235294118</v>
      </c>
      <c r="H47" s="99">
        <f>SUM(H49:H59)</f>
        <v>680111.03</v>
      </c>
      <c r="I47" s="99">
        <f>SUM(I49:I59)</f>
        <v>454098.28</v>
      </c>
      <c r="J47" s="99">
        <f t="shared" si="0"/>
        <v>66.7682569418114</v>
      </c>
    </row>
    <row r="48" spans="1:10" s="1" customFormat="1" ht="30">
      <c r="A48" s="38"/>
      <c r="B48" s="37"/>
      <c r="C48" s="38">
        <v>2700</v>
      </c>
      <c r="D48" s="85" t="s">
        <v>109</v>
      </c>
      <c r="E48" s="67">
        <v>70000</v>
      </c>
      <c r="F48" s="67">
        <v>65692.82</v>
      </c>
      <c r="G48" s="64">
        <v>93.85</v>
      </c>
      <c r="H48" s="143"/>
      <c r="I48" s="143"/>
      <c r="J48" s="143"/>
    </row>
    <row r="49" spans="1:10" s="1" customFormat="1" ht="15.75">
      <c r="A49" s="38"/>
      <c r="B49" s="37"/>
      <c r="C49" s="38">
        <v>4010</v>
      </c>
      <c r="D49" s="85" t="s">
        <v>126</v>
      </c>
      <c r="E49" s="62"/>
      <c r="F49" s="62"/>
      <c r="G49" s="44"/>
      <c r="H49" s="67">
        <v>96665</v>
      </c>
      <c r="I49" s="67">
        <v>40227.56</v>
      </c>
      <c r="J49" s="67">
        <f t="shared" si="0"/>
        <v>41.61543474887498</v>
      </c>
    </row>
    <row r="50" spans="1:10" s="1" customFormat="1" ht="15.75">
      <c r="A50" s="38"/>
      <c r="B50" s="37"/>
      <c r="C50" s="38">
        <v>4040</v>
      </c>
      <c r="D50" s="85" t="s">
        <v>127</v>
      </c>
      <c r="E50" s="62"/>
      <c r="F50" s="62"/>
      <c r="G50" s="44"/>
      <c r="H50" s="67">
        <v>4987</v>
      </c>
      <c r="I50" s="67">
        <v>4181.78</v>
      </c>
      <c r="J50" s="67">
        <f t="shared" si="0"/>
        <v>83.8536194104672</v>
      </c>
    </row>
    <row r="51" spans="1:10" s="1" customFormat="1" ht="15.75">
      <c r="A51" s="46"/>
      <c r="B51" s="47"/>
      <c r="C51" s="46">
        <v>4110</v>
      </c>
      <c r="D51" s="106" t="s">
        <v>128</v>
      </c>
      <c r="E51" s="48"/>
      <c r="F51" s="48"/>
      <c r="G51" s="44"/>
      <c r="H51" s="49">
        <v>17269</v>
      </c>
      <c r="I51" s="49">
        <v>7800.76</v>
      </c>
      <c r="J51" s="49">
        <f t="shared" si="0"/>
        <v>45.172042388094276</v>
      </c>
    </row>
    <row r="52" spans="1:10" s="1" customFormat="1" ht="15.75">
      <c r="A52" s="46"/>
      <c r="B52" s="47"/>
      <c r="C52" s="46">
        <v>4120</v>
      </c>
      <c r="D52" s="106" t="s">
        <v>129</v>
      </c>
      <c r="E52" s="48"/>
      <c r="F52" s="48"/>
      <c r="G52" s="44"/>
      <c r="H52" s="49">
        <v>2457</v>
      </c>
      <c r="I52" s="49">
        <v>1022.08</v>
      </c>
      <c r="J52" s="49">
        <f t="shared" si="0"/>
        <v>41.5986975986976</v>
      </c>
    </row>
    <row r="53" spans="1:10" s="1" customFormat="1" ht="15.75">
      <c r="A53" s="46"/>
      <c r="B53" s="47"/>
      <c r="C53" s="46">
        <v>4170</v>
      </c>
      <c r="D53" s="102" t="s">
        <v>83</v>
      </c>
      <c r="E53" s="48"/>
      <c r="F53" s="48"/>
      <c r="G53" s="44"/>
      <c r="H53" s="49">
        <v>17200</v>
      </c>
      <c r="I53" s="49">
        <v>15529.8</v>
      </c>
      <c r="J53" s="49">
        <f t="shared" si="0"/>
        <v>90.28953488372092</v>
      </c>
    </row>
    <row r="54" spans="1:10" s="1" customFormat="1" ht="15.75">
      <c r="A54" s="46"/>
      <c r="B54" s="47"/>
      <c r="C54" s="46">
        <v>4210</v>
      </c>
      <c r="D54" s="106" t="s">
        <v>130</v>
      </c>
      <c r="E54" s="48"/>
      <c r="F54" s="48"/>
      <c r="G54" s="44"/>
      <c r="H54" s="49">
        <v>2500</v>
      </c>
      <c r="I54" s="49">
        <v>1238.2</v>
      </c>
      <c r="J54" s="49">
        <f t="shared" si="0"/>
        <v>49.528</v>
      </c>
    </row>
    <row r="55" spans="1:10" s="1" customFormat="1" ht="15.75">
      <c r="A55" s="46"/>
      <c r="B55" s="47"/>
      <c r="C55" s="46">
        <v>4270</v>
      </c>
      <c r="D55" s="106" t="s">
        <v>131</v>
      </c>
      <c r="E55" s="48"/>
      <c r="F55" s="48"/>
      <c r="G55" s="44"/>
      <c r="H55" s="49">
        <v>1000</v>
      </c>
      <c r="I55" s="49">
        <v>0</v>
      </c>
      <c r="J55" s="49">
        <f t="shared" si="0"/>
        <v>0</v>
      </c>
    </row>
    <row r="56" spans="1:10" s="1" customFormat="1" ht="15.75">
      <c r="A56" s="46"/>
      <c r="B56" s="47"/>
      <c r="C56" s="46">
        <v>4280</v>
      </c>
      <c r="D56" s="106" t="s">
        <v>132</v>
      </c>
      <c r="E56" s="48"/>
      <c r="F56" s="48"/>
      <c r="G56" s="44"/>
      <c r="H56" s="49">
        <v>200</v>
      </c>
      <c r="I56" s="49">
        <v>130</v>
      </c>
      <c r="J56" s="49">
        <f t="shared" si="0"/>
        <v>65</v>
      </c>
    </row>
    <row r="57" spans="1:10" s="1" customFormat="1" ht="15.75">
      <c r="A57" s="46"/>
      <c r="B57" s="47"/>
      <c r="C57" s="46">
        <v>4300</v>
      </c>
      <c r="D57" s="106" t="s">
        <v>8</v>
      </c>
      <c r="E57" s="48"/>
      <c r="F57" s="48"/>
      <c r="G57" s="44"/>
      <c r="H57" s="49">
        <v>110500</v>
      </c>
      <c r="I57" s="49">
        <v>104936.34</v>
      </c>
      <c r="J57" s="49">
        <f t="shared" si="0"/>
        <v>94.96501357466063</v>
      </c>
    </row>
    <row r="58" spans="1:10" s="1" customFormat="1" ht="15.75">
      <c r="A58" s="46"/>
      <c r="B58" s="47"/>
      <c r="C58" s="46">
        <v>4440</v>
      </c>
      <c r="D58" s="106" t="s">
        <v>152</v>
      </c>
      <c r="E58" s="48"/>
      <c r="F58" s="48"/>
      <c r="G58" s="44"/>
      <c r="H58" s="49">
        <v>6000</v>
      </c>
      <c r="I58" s="49">
        <v>6000</v>
      </c>
      <c r="J58" s="49">
        <f t="shared" si="0"/>
        <v>100</v>
      </c>
    </row>
    <row r="59" spans="1:10" s="1" customFormat="1" ht="15.75">
      <c r="A59" s="46"/>
      <c r="B59" s="47"/>
      <c r="C59" s="46">
        <v>6050</v>
      </c>
      <c r="D59" s="106" t="s">
        <v>133</v>
      </c>
      <c r="E59" s="48"/>
      <c r="F59" s="48"/>
      <c r="G59" s="44"/>
      <c r="H59" s="49">
        <v>421333.03</v>
      </c>
      <c r="I59" s="49">
        <v>273031.76</v>
      </c>
      <c r="J59" s="49">
        <f t="shared" si="0"/>
        <v>64.80188842541018</v>
      </c>
    </row>
    <row r="60" spans="1:10" s="1" customFormat="1" ht="15.75">
      <c r="A60" s="46"/>
      <c r="B60" s="47"/>
      <c r="C60" s="46">
        <v>6630</v>
      </c>
      <c r="D60" s="106" t="s">
        <v>351</v>
      </c>
      <c r="E60" s="226">
        <v>100000</v>
      </c>
      <c r="F60" s="226">
        <v>75000</v>
      </c>
      <c r="G60" s="44">
        <v>75</v>
      </c>
      <c r="H60" s="49"/>
      <c r="I60" s="49"/>
      <c r="J60" s="49"/>
    </row>
    <row r="61" spans="1:10" s="1" customFormat="1" ht="30">
      <c r="A61" s="46"/>
      <c r="B61" s="47"/>
      <c r="C61" s="46">
        <v>6290</v>
      </c>
      <c r="D61" s="106" t="s">
        <v>279</v>
      </c>
      <c r="E61" s="49">
        <v>0</v>
      </c>
      <c r="F61" s="49">
        <v>0</v>
      </c>
      <c r="G61" s="43">
        <v>0</v>
      </c>
      <c r="H61" s="49"/>
      <c r="I61" s="49"/>
      <c r="J61" s="49"/>
    </row>
    <row r="62" spans="1:10" s="2" customFormat="1" ht="15.75">
      <c r="A62" s="71">
        <v>700</v>
      </c>
      <c r="B62" s="72"/>
      <c r="C62" s="71" t="s">
        <v>35</v>
      </c>
      <c r="D62" s="107" t="s">
        <v>13</v>
      </c>
      <c r="E62" s="73">
        <f>E63+E65</f>
        <v>913368</v>
      </c>
      <c r="F62" s="73">
        <v>789611.23</v>
      </c>
      <c r="G62" s="70">
        <f>F62/E62*100</f>
        <v>86.45050297360976</v>
      </c>
      <c r="H62" s="73">
        <f>H63+H65</f>
        <v>705685.37</v>
      </c>
      <c r="I62" s="73">
        <f>I63+I65</f>
        <v>523856.37</v>
      </c>
      <c r="J62" s="73">
        <f>I62/H62*100</f>
        <v>74.23370134483586</v>
      </c>
    </row>
    <row r="63" spans="1:10" s="1" customFormat="1" ht="30">
      <c r="A63" s="92"/>
      <c r="B63" s="110">
        <v>70004</v>
      </c>
      <c r="C63" s="111" t="s">
        <v>35</v>
      </c>
      <c r="D63" s="112" t="s">
        <v>134</v>
      </c>
      <c r="E63" s="113">
        <f>E64</f>
        <v>47530</v>
      </c>
      <c r="F63" s="113">
        <f>F64</f>
        <v>51570.21</v>
      </c>
      <c r="G63" s="99">
        <f>F63/E63*100</f>
        <v>108.50033662949716</v>
      </c>
      <c r="H63" s="153"/>
      <c r="I63" s="152"/>
      <c r="J63" s="138"/>
    </row>
    <row r="64" spans="1:10" s="1" customFormat="1" ht="20.25" customHeight="1">
      <c r="A64" s="38"/>
      <c r="B64" s="78"/>
      <c r="C64" s="114" t="s">
        <v>122</v>
      </c>
      <c r="D64" s="82" t="s">
        <v>135</v>
      </c>
      <c r="E64" s="103">
        <v>47530</v>
      </c>
      <c r="F64" s="103">
        <v>51570.21</v>
      </c>
      <c r="G64" s="67">
        <f>F64/E64*100</f>
        <v>108.50033662949716</v>
      </c>
      <c r="H64" s="155"/>
      <c r="I64" s="154"/>
      <c r="J64" s="143"/>
    </row>
    <row r="65" spans="1:10" s="1" customFormat="1" ht="15.75">
      <c r="A65" s="92"/>
      <c r="B65" s="93">
        <v>70005</v>
      </c>
      <c r="C65" s="92" t="s">
        <v>35</v>
      </c>
      <c r="D65" s="94" t="s">
        <v>139</v>
      </c>
      <c r="E65" s="99">
        <f>SUM(E66:E82)</f>
        <v>865838</v>
      </c>
      <c r="F65" s="99">
        <v>738041.02</v>
      </c>
      <c r="G65" s="127">
        <f>F65/E65*100</f>
        <v>85.2400818628889</v>
      </c>
      <c r="H65" s="99">
        <f>SUM(H66:H75)</f>
        <v>705685.37</v>
      </c>
      <c r="I65" s="99">
        <f>SUM(I66:I75)</f>
        <v>523856.37</v>
      </c>
      <c r="J65" s="99">
        <f aca="true" t="shared" si="1" ref="J65:J75">I65/H65*100</f>
        <v>74.23370134483586</v>
      </c>
    </row>
    <row r="66" spans="1:10" s="1" customFormat="1" ht="20.25" customHeight="1">
      <c r="A66" s="92"/>
      <c r="B66" s="93"/>
      <c r="C66" s="38">
        <v>4210</v>
      </c>
      <c r="D66" s="85" t="s">
        <v>130</v>
      </c>
      <c r="E66" s="143"/>
      <c r="F66" s="143"/>
      <c r="G66" s="149"/>
      <c r="H66" s="67">
        <v>32980</v>
      </c>
      <c r="I66" s="67">
        <v>27944.1</v>
      </c>
      <c r="J66" s="67">
        <v>84.73</v>
      </c>
    </row>
    <row r="67" spans="1:10" s="1" customFormat="1" ht="20.25" customHeight="1">
      <c r="A67" s="38"/>
      <c r="B67" s="37"/>
      <c r="C67" s="38">
        <v>4260</v>
      </c>
      <c r="D67" s="85" t="s">
        <v>140</v>
      </c>
      <c r="E67" s="143"/>
      <c r="F67" s="143"/>
      <c r="G67" s="149"/>
      <c r="H67" s="67">
        <v>105500</v>
      </c>
      <c r="I67" s="67">
        <v>100075.34</v>
      </c>
      <c r="J67" s="67">
        <f t="shared" si="1"/>
        <v>94.85814218009479</v>
      </c>
    </row>
    <row r="68" spans="1:10" s="1" customFormat="1" ht="20.25" customHeight="1">
      <c r="A68" s="38"/>
      <c r="B68" s="37"/>
      <c r="C68" s="38">
        <v>4270</v>
      </c>
      <c r="D68" s="85" t="s">
        <v>131</v>
      </c>
      <c r="E68" s="143"/>
      <c r="F68" s="143"/>
      <c r="G68" s="149"/>
      <c r="H68" s="67">
        <v>2000</v>
      </c>
      <c r="I68" s="67">
        <v>2000</v>
      </c>
      <c r="J68" s="67">
        <f t="shared" si="1"/>
        <v>100</v>
      </c>
    </row>
    <row r="69" spans="1:10" s="1" customFormat="1" ht="15.75">
      <c r="A69" s="38"/>
      <c r="B69" s="37"/>
      <c r="C69" s="38">
        <v>4300</v>
      </c>
      <c r="D69" s="85" t="s">
        <v>141</v>
      </c>
      <c r="E69" s="143"/>
      <c r="F69" s="143"/>
      <c r="G69" s="143"/>
      <c r="H69" s="67">
        <v>86782</v>
      </c>
      <c r="I69" s="67">
        <v>70011.86</v>
      </c>
      <c r="J69" s="67">
        <f t="shared" si="1"/>
        <v>80.675554838561</v>
      </c>
    </row>
    <row r="70" spans="1:10" s="1" customFormat="1" ht="21" customHeight="1">
      <c r="A70" s="38"/>
      <c r="B70" s="37"/>
      <c r="C70" s="38">
        <v>4430</v>
      </c>
      <c r="D70" s="85" t="s">
        <v>142</v>
      </c>
      <c r="E70" s="143"/>
      <c r="F70" s="143"/>
      <c r="G70" s="143"/>
      <c r="H70" s="67">
        <v>900</v>
      </c>
      <c r="I70" s="67">
        <v>791.3</v>
      </c>
      <c r="J70" s="67">
        <f t="shared" si="1"/>
        <v>87.92222222222222</v>
      </c>
    </row>
    <row r="71" spans="1:10" s="1" customFormat="1" ht="15.75">
      <c r="A71" s="38"/>
      <c r="B71" s="37"/>
      <c r="C71" s="38">
        <v>4530</v>
      </c>
      <c r="D71" s="85" t="s">
        <v>143</v>
      </c>
      <c r="E71" s="143"/>
      <c r="F71" s="143"/>
      <c r="G71" s="156"/>
      <c r="H71" s="67">
        <v>131356.05</v>
      </c>
      <c r="I71" s="67">
        <v>115470</v>
      </c>
      <c r="J71" s="67">
        <f t="shared" si="1"/>
        <v>87.90611471645197</v>
      </c>
    </row>
    <row r="72" spans="1:10" s="1" customFormat="1" ht="15.75">
      <c r="A72" s="38"/>
      <c r="B72" s="37"/>
      <c r="C72" s="38">
        <v>6050</v>
      </c>
      <c r="D72" s="85" t="s">
        <v>273</v>
      </c>
      <c r="E72" s="143"/>
      <c r="F72" s="148"/>
      <c r="G72" s="156"/>
      <c r="H72" s="67">
        <v>141798.49</v>
      </c>
      <c r="I72" s="67">
        <v>93194.94</v>
      </c>
      <c r="J72" s="67">
        <f t="shared" si="1"/>
        <v>65.72350664665048</v>
      </c>
    </row>
    <row r="73" spans="1:10" s="1" customFormat="1" ht="15.75">
      <c r="A73" s="38"/>
      <c r="B73" s="37"/>
      <c r="C73" s="38">
        <v>6057</v>
      </c>
      <c r="D73" s="85" t="s">
        <v>273</v>
      </c>
      <c r="E73" s="143"/>
      <c r="F73" s="148"/>
      <c r="G73" s="156"/>
      <c r="H73" s="67">
        <v>105239</v>
      </c>
      <c r="I73" s="67">
        <v>69737.09</v>
      </c>
      <c r="J73" s="67">
        <f t="shared" si="1"/>
        <v>66.26544341926471</v>
      </c>
    </row>
    <row r="74" spans="1:10" s="1" customFormat="1" ht="15.75">
      <c r="A74" s="38"/>
      <c r="B74" s="37"/>
      <c r="C74" s="38">
        <v>6059</v>
      </c>
      <c r="D74" s="85" t="s">
        <v>273</v>
      </c>
      <c r="E74" s="143"/>
      <c r="F74" s="148"/>
      <c r="G74" s="156"/>
      <c r="H74" s="67">
        <v>69129.83</v>
      </c>
      <c r="I74" s="67">
        <v>44631.74</v>
      </c>
      <c r="J74" s="67">
        <f t="shared" si="1"/>
        <v>64.56220129573586</v>
      </c>
    </row>
    <row r="75" spans="1:10" s="1" customFormat="1" ht="30">
      <c r="A75" s="38"/>
      <c r="B75" s="37"/>
      <c r="C75" s="38">
        <v>6060</v>
      </c>
      <c r="D75" s="85" t="s">
        <v>297</v>
      </c>
      <c r="E75" s="143"/>
      <c r="F75" s="143"/>
      <c r="G75" s="156"/>
      <c r="H75" s="67">
        <v>30000</v>
      </c>
      <c r="I75" s="67">
        <v>0</v>
      </c>
      <c r="J75" s="67">
        <f t="shared" si="1"/>
        <v>0</v>
      </c>
    </row>
    <row r="76" spans="1:10" s="1" customFormat="1" ht="30">
      <c r="A76" s="38"/>
      <c r="B76" s="38"/>
      <c r="C76" s="108" t="s">
        <v>136</v>
      </c>
      <c r="D76" s="85" t="s">
        <v>144</v>
      </c>
      <c r="E76" s="67">
        <v>22335</v>
      </c>
      <c r="F76" s="67">
        <v>24735.4</v>
      </c>
      <c r="G76" s="65">
        <f aca="true" t="shared" si="2" ref="G76:G82">F76/E76*100</f>
        <v>110.74725766733826</v>
      </c>
      <c r="H76" s="145"/>
      <c r="I76" s="145"/>
      <c r="J76" s="147"/>
    </row>
    <row r="77" spans="1:10" s="1" customFormat="1" ht="30">
      <c r="A77" s="38"/>
      <c r="B77" s="38"/>
      <c r="C77" s="108" t="s">
        <v>276</v>
      </c>
      <c r="D77" s="85" t="s">
        <v>274</v>
      </c>
      <c r="E77" s="67">
        <v>261000</v>
      </c>
      <c r="F77" s="67">
        <v>300888.91</v>
      </c>
      <c r="G77" s="65">
        <f t="shared" si="2"/>
        <v>115.28310727969348</v>
      </c>
      <c r="H77" s="145"/>
      <c r="I77" s="145"/>
      <c r="J77" s="147"/>
    </row>
    <row r="78" spans="1:10" s="1" customFormat="1" ht="15.75">
      <c r="A78" s="38"/>
      <c r="B78" s="38"/>
      <c r="C78" s="108" t="s">
        <v>191</v>
      </c>
      <c r="D78" s="85" t="s">
        <v>211</v>
      </c>
      <c r="E78" s="67">
        <v>15000</v>
      </c>
      <c r="F78" s="67">
        <v>0</v>
      </c>
      <c r="G78" s="65">
        <v>0</v>
      </c>
      <c r="H78" s="145"/>
      <c r="I78" s="145"/>
      <c r="J78" s="147"/>
    </row>
    <row r="79" spans="1:10" s="1" customFormat="1" ht="30">
      <c r="A79" s="38"/>
      <c r="B79" s="38"/>
      <c r="C79" s="108" t="s">
        <v>137</v>
      </c>
      <c r="D79" s="85" t="s">
        <v>145</v>
      </c>
      <c r="E79" s="67">
        <v>1000</v>
      </c>
      <c r="F79" s="67">
        <v>818.3</v>
      </c>
      <c r="G79" s="67">
        <f t="shared" si="2"/>
        <v>81.83</v>
      </c>
      <c r="H79" s="145"/>
      <c r="I79" s="145"/>
      <c r="J79" s="147"/>
    </row>
    <row r="80" spans="1:10" s="1" customFormat="1" ht="30">
      <c r="A80" s="38"/>
      <c r="B80" s="38"/>
      <c r="C80" s="108" t="s">
        <v>280</v>
      </c>
      <c r="D80" s="85" t="s">
        <v>281</v>
      </c>
      <c r="E80" s="67">
        <v>440000</v>
      </c>
      <c r="F80" s="67">
        <v>327774.41</v>
      </c>
      <c r="G80" s="67">
        <v>74.49</v>
      </c>
      <c r="H80" s="145"/>
      <c r="I80" s="145"/>
      <c r="J80" s="147"/>
    </row>
    <row r="81" spans="1:10" s="1" customFormat="1" ht="28.5" customHeight="1">
      <c r="A81" s="38"/>
      <c r="B81" s="38"/>
      <c r="C81" s="108" t="s">
        <v>138</v>
      </c>
      <c r="D81" s="85" t="s">
        <v>146</v>
      </c>
      <c r="E81" s="67">
        <v>10335</v>
      </c>
      <c r="F81" s="67">
        <v>2000</v>
      </c>
      <c r="G81" s="65">
        <f t="shared" si="2"/>
        <v>19.35171746492501</v>
      </c>
      <c r="H81" s="145"/>
      <c r="I81" s="145"/>
      <c r="J81" s="147"/>
    </row>
    <row r="82" spans="1:10" s="1" customFormat="1" ht="30">
      <c r="A82" s="38"/>
      <c r="B82" s="37"/>
      <c r="C82" s="108" t="s">
        <v>395</v>
      </c>
      <c r="D82" s="85" t="s">
        <v>403</v>
      </c>
      <c r="E82" s="67">
        <v>116168</v>
      </c>
      <c r="F82" s="67">
        <v>81824</v>
      </c>
      <c r="G82" s="59">
        <f t="shared" si="2"/>
        <v>70.43592039115764</v>
      </c>
      <c r="H82" s="145"/>
      <c r="I82" s="145"/>
      <c r="J82" s="147"/>
    </row>
    <row r="83" spans="1:10" s="1" customFormat="1" ht="18" customHeight="1">
      <c r="A83" s="39">
        <v>710</v>
      </c>
      <c r="B83" s="68"/>
      <c r="C83" s="115" t="s">
        <v>35</v>
      </c>
      <c r="D83" s="105" t="s">
        <v>147</v>
      </c>
      <c r="E83" s="133"/>
      <c r="F83" s="135"/>
      <c r="G83" s="134"/>
      <c r="H83" s="70">
        <v>200</v>
      </c>
      <c r="I83" s="70">
        <v>0</v>
      </c>
      <c r="J83" s="70">
        <v>0</v>
      </c>
    </row>
    <row r="84" spans="1:10" s="1" customFormat="1" ht="20.25" customHeight="1">
      <c r="A84" s="92"/>
      <c r="B84" s="92">
        <v>71035</v>
      </c>
      <c r="C84" s="92" t="s">
        <v>35</v>
      </c>
      <c r="D84" s="94" t="s">
        <v>148</v>
      </c>
      <c r="E84" s="138"/>
      <c r="F84" s="138"/>
      <c r="G84" s="139"/>
      <c r="H84" s="99">
        <v>200</v>
      </c>
      <c r="I84" s="99">
        <v>0</v>
      </c>
      <c r="J84" s="99">
        <v>0</v>
      </c>
    </row>
    <row r="85" spans="1:10" ht="20.25" customHeight="1">
      <c r="A85" s="38"/>
      <c r="B85" s="38"/>
      <c r="C85" s="38">
        <v>4210</v>
      </c>
      <c r="D85" s="85" t="s">
        <v>130</v>
      </c>
      <c r="E85" s="143"/>
      <c r="F85" s="143"/>
      <c r="G85" s="144"/>
      <c r="H85" s="67">
        <v>200</v>
      </c>
      <c r="I85" s="67">
        <v>0</v>
      </c>
      <c r="J85" s="70">
        <v>0</v>
      </c>
    </row>
    <row r="86" spans="1:10" s="5" customFormat="1" ht="21" customHeight="1">
      <c r="A86" s="39">
        <v>750</v>
      </c>
      <c r="B86" s="68"/>
      <c r="C86" s="39" t="s">
        <v>35</v>
      </c>
      <c r="D86" s="105" t="s">
        <v>19</v>
      </c>
      <c r="E86" s="70">
        <v>61298</v>
      </c>
      <c r="F86" s="70">
        <v>66117.9</v>
      </c>
      <c r="G86" s="44">
        <f>F86/E86*100</f>
        <v>107.86306241639205</v>
      </c>
      <c r="H86" s="70">
        <f>H87+H99+H103+H127+H136</f>
        <v>1612086.21</v>
      </c>
      <c r="I86" s="70">
        <f>I87+I99+I103+I127+I136</f>
        <v>1518294.3100000003</v>
      </c>
      <c r="J86" s="45">
        <f>I86/H86*100</f>
        <v>94.1819550705046</v>
      </c>
    </row>
    <row r="87" spans="1:10" ht="15">
      <c r="A87" s="92"/>
      <c r="B87" s="92">
        <v>75011</v>
      </c>
      <c r="C87" s="92" t="s">
        <v>35</v>
      </c>
      <c r="D87" s="94" t="s">
        <v>149</v>
      </c>
      <c r="E87" s="99">
        <f>E88</f>
        <v>19120</v>
      </c>
      <c r="F87" s="99">
        <f>F88</f>
        <v>19120</v>
      </c>
      <c r="G87" s="90">
        <f>F87/E87*100</f>
        <v>100</v>
      </c>
      <c r="H87" s="99">
        <f>SUM(H89:H98)</f>
        <v>130482</v>
      </c>
      <c r="I87" s="99">
        <f>SUM(I89:I98)</f>
        <v>91902.46999999999</v>
      </c>
      <c r="J87" s="100">
        <f>I87/H87*100</f>
        <v>70.43306356432304</v>
      </c>
    </row>
    <row r="88" spans="1:10" ht="30">
      <c r="A88" s="38"/>
      <c r="B88" s="38"/>
      <c r="C88" s="38">
        <v>2010</v>
      </c>
      <c r="D88" s="85" t="s">
        <v>150</v>
      </c>
      <c r="E88" s="67">
        <v>19120</v>
      </c>
      <c r="F88" s="67">
        <v>19120</v>
      </c>
      <c r="G88" s="65">
        <f>F88/E88*100</f>
        <v>100</v>
      </c>
      <c r="H88" s="145"/>
      <c r="I88" s="145"/>
      <c r="J88" s="145"/>
    </row>
    <row r="89" spans="1:10" ht="15">
      <c r="A89" s="38"/>
      <c r="B89" s="38"/>
      <c r="C89" s="38">
        <v>4010</v>
      </c>
      <c r="D89" s="85" t="s">
        <v>20</v>
      </c>
      <c r="E89" s="143"/>
      <c r="F89" s="148"/>
      <c r="G89" s="147"/>
      <c r="H89" s="67">
        <v>108914</v>
      </c>
      <c r="I89" s="67">
        <v>74837.25</v>
      </c>
      <c r="J89" s="67">
        <f aca="true" t="shared" si="3" ref="J89:J96">I89/H89*100</f>
        <v>68.71224085057935</v>
      </c>
    </row>
    <row r="90" spans="1:10" ht="15">
      <c r="A90" s="38"/>
      <c r="B90" s="38"/>
      <c r="C90" s="38">
        <v>4040</v>
      </c>
      <c r="D90" s="85" t="s">
        <v>20</v>
      </c>
      <c r="E90" s="143"/>
      <c r="F90" s="145"/>
      <c r="G90" s="134"/>
      <c r="H90" s="67">
        <v>4698</v>
      </c>
      <c r="I90" s="67">
        <v>4697.48</v>
      </c>
      <c r="J90" s="67">
        <f t="shared" si="3"/>
        <v>99.98893146019581</v>
      </c>
    </row>
    <row r="91" spans="1:10" ht="15">
      <c r="A91" s="38"/>
      <c r="B91" s="37"/>
      <c r="C91" s="38">
        <v>4110</v>
      </c>
      <c r="D91" s="85" t="s">
        <v>21</v>
      </c>
      <c r="E91" s="143"/>
      <c r="F91" s="145"/>
      <c r="G91" s="134"/>
      <c r="H91" s="67">
        <v>12770</v>
      </c>
      <c r="I91" s="67">
        <v>9054.82</v>
      </c>
      <c r="J91" s="67">
        <f t="shared" si="3"/>
        <v>70.9069694596711</v>
      </c>
    </row>
    <row r="92" spans="1:10" ht="15">
      <c r="A92" s="38"/>
      <c r="B92" s="37"/>
      <c r="C92" s="38">
        <v>4210</v>
      </c>
      <c r="D92" s="85" t="s">
        <v>10</v>
      </c>
      <c r="E92" s="143"/>
      <c r="F92" s="145"/>
      <c r="G92" s="134"/>
      <c r="H92" s="67">
        <v>1000</v>
      </c>
      <c r="I92" s="67">
        <v>740.06</v>
      </c>
      <c r="J92" s="67">
        <f t="shared" si="3"/>
        <v>74.006</v>
      </c>
    </row>
    <row r="93" spans="1:10" ht="15">
      <c r="A93" s="38"/>
      <c r="B93" s="37"/>
      <c r="C93" s="38">
        <v>4300</v>
      </c>
      <c r="D93" s="85" t="s">
        <v>141</v>
      </c>
      <c r="E93" s="143"/>
      <c r="F93" s="145"/>
      <c r="G93" s="134"/>
      <c r="H93" s="67">
        <v>200</v>
      </c>
      <c r="I93" s="67">
        <v>189.86</v>
      </c>
      <c r="J93" s="67">
        <v>94.93</v>
      </c>
    </row>
    <row r="94" spans="1:10" ht="15">
      <c r="A94" s="38"/>
      <c r="B94" s="37"/>
      <c r="C94" s="38">
        <v>4410</v>
      </c>
      <c r="D94" s="85" t="s">
        <v>151</v>
      </c>
      <c r="E94" s="143"/>
      <c r="F94" s="145"/>
      <c r="G94" s="134"/>
      <c r="H94" s="67">
        <v>200</v>
      </c>
      <c r="I94" s="67">
        <v>83</v>
      </c>
      <c r="J94" s="67">
        <f t="shared" si="3"/>
        <v>41.5</v>
      </c>
    </row>
    <row r="95" spans="1:10" ht="15">
      <c r="A95" s="38"/>
      <c r="B95" s="37"/>
      <c r="C95" s="38">
        <v>4440</v>
      </c>
      <c r="D95" s="85" t="s">
        <v>152</v>
      </c>
      <c r="E95" s="143"/>
      <c r="F95" s="145"/>
      <c r="G95" s="134"/>
      <c r="H95" s="67">
        <v>2300</v>
      </c>
      <c r="I95" s="67">
        <v>2300</v>
      </c>
      <c r="J95" s="67">
        <f t="shared" si="3"/>
        <v>100</v>
      </c>
    </row>
    <row r="96" spans="1:10" ht="30">
      <c r="A96" s="38"/>
      <c r="B96" s="37"/>
      <c r="C96" s="38">
        <v>4700</v>
      </c>
      <c r="D96" s="85" t="s">
        <v>153</v>
      </c>
      <c r="E96" s="143"/>
      <c r="F96" s="145"/>
      <c r="G96" s="134"/>
      <c r="H96" s="67">
        <v>400</v>
      </c>
      <c r="I96" s="67">
        <v>0</v>
      </c>
      <c r="J96" s="67">
        <f t="shared" si="3"/>
        <v>0</v>
      </c>
    </row>
    <row r="97" spans="1:10" ht="30">
      <c r="A97" s="38"/>
      <c r="B97" s="37"/>
      <c r="C97" s="38">
        <v>4740</v>
      </c>
      <c r="D97" s="85" t="s">
        <v>154</v>
      </c>
      <c r="E97" s="143"/>
      <c r="F97" s="145"/>
      <c r="G97" s="134"/>
      <c r="H97" s="67"/>
      <c r="I97" s="67"/>
      <c r="J97" s="67"/>
    </row>
    <row r="98" spans="1:10" ht="30">
      <c r="A98" s="38"/>
      <c r="B98" s="37"/>
      <c r="C98" s="38">
        <v>4750</v>
      </c>
      <c r="D98" s="85" t="s">
        <v>155</v>
      </c>
      <c r="E98" s="143"/>
      <c r="F98" s="145"/>
      <c r="G98" s="147"/>
      <c r="H98" s="67"/>
      <c r="I98" s="67"/>
      <c r="J98" s="67"/>
    </row>
    <row r="99" spans="1:10" ht="15">
      <c r="A99" s="92"/>
      <c r="B99" s="93">
        <v>75022</v>
      </c>
      <c r="C99" s="92" t="s">
        <v>35</v>
      </c>
      <c r="D99" s="94" t="s">
        <v>163</v>
      </c>
      <c r="E99" s="138"/>
      <c r="F99" s="141"/>
      <c r="G99" s="139"/>
      <c r="H99" s="98">
        <f>H100+H101+H102</f>
        <v>72700</v>
      </c>
      <c r="I99" s="99">
        <f>I100+I101+I102</f>
        <v>68345.32999999999</v>
      </c>
      <c r="J99" s="100">
        <f>I99/H99*100</f>
        <v>94.01008253094909</v>
      </c>
    </row>
    <row r="100" spans="1:10" ht="15">
      <c r="A100" s="38"/>
      <c r="B100" s="37"/>
      <c r="C100" s="38">
        <v>3030</v>
      </c>
      <c r="D100" s="85" t="s">
        <v>28</v>
      </c>
      <c r="E100" s="143"/>
      <c r="F100" s="145"/>
      <c r="G100" s="134"/>
      <c r="H100" s="66">
        <v>67500</v>
      </c>
      <c r="I100" s="67">
        <v>63466.13</v>
      </c>
      <c r="J100" s="65">
        <f>I100/H100*100</f>
        <v>94.0238962962963</v>
      </c>
    </row>
    <row r="101" spans="1:10" ht="15.75" customHeight="1">
      <c r="A101" s="38"/>
      <c r="B101" s="37"/>
      <c r="C101" s="38">
        <v>4210</v>
      </c>
      <c r="D101" s="85" t="s">
        <v>10</v>
      </c>
      <c r="E101" s="143"/>
      <c r="F101" s="145"/>
      <c r="G101" s="134"/>
      <c r="H101" s="66">
        <v>5000</v>
      </c>
      <c r="I101" s="67">
        <v>4747.94</v>
      </c>
      <c r="J101" s="65">
        <f>I101/H101*100</f>
        <v>94.95879999999998</v>
      </c>
    </row>
    <row r="102" spans="1:10" ht="15.75" customHeight="1">
      <c r="A102" s="38"/>
      <c r="B102" s="37"/>
      <c r="C102" s="38">
        <v>4300</v>
      </c>
      <c r="D102" s="85" t="s">
        <v>8</v>
      </c>
      <c r="E102" s="143"/>
      <c r="F102" s="145"/>
      <c r="G102" s="134"/>
      <c r="H102" s="66">
        <v>200</v>
      </c>
      <c r="I102" s="67">
        <v>131.26</v>
      </c>
      <c r="J102" s="65">
        <f>I102/H102*100</f>
        <v>65.63</v>
      </c>
    </row>
    <row r="103" spans="1:10" ht="15">
      <c r="A103" s="92"/>
      <c r="B103" s="93">
        <v>75023</v>
      </c>
      <c r="C103" s="92" t="s">
        <v>35</v>
      </c>
      <c r="D103" s="94" t="s">
        <v>164</v>
      </c>
      <c r="E103" s="99">
        <v>14478</v>
      </c>
      <c r="F103" s="99">
        <v>12597.9</v>
      </c>
      <c r="G103" s="127">
        <f>F103/E103*100</f>
        <v>87.01409034397017</v>
      </c>
      <c r="H103" s="99">
        <f>SUM(H106:H126)</f>
        <v>1327401.51</v>
      </c>
      <c r="I103" s="99">
        <f>SUM(I106:I126)</f>
        <v>1283932.0000000002</v>
      </c>
      <c r="J103" s="99">
        <f>I103/H103*100</f>
        <v>96.72521767735522</v>
      </c>
    </row>
    <row r="104" spans="1:10" ht="15">
      <c r="A104" s="92"/>
      <c r="B104" s="93"/>
      <c r="C104" s="38">
        <v>690</v>
      </c>
      <c r="D104" s="85" t="s">
        <v>352</v>
      </c>
      <c r="E104" s="67">
        <v>478</v>
      </c>
      <c r="F104" s="67">
        <v>478</v>
      </c>
      <c r="G104" s="64">
        <v>100</v>
      </c>
      <c r="H104" s="99"/>
      <c r="I104" s="99"/>
      <c r="J104" s="99"/>
    </row>
    <row r="105" spans="1:10" ht="30">
      <c r="A105" s="38"/>
      <c r="B105" s="37"/>
      <c r="C105" s="38">
        <v>2360</v>
      </c>
      <c r="D105" s="85" t="s">
        <v>156</v>
      </c>
      <c r="E105" s="67">
        <v>14000</v>
      </c>
      <c r="F105" s="67">
        <v>12119.9</v>
      </c>
      <c r="G105" s="64">
        <f>F105/E105*100</f>
        <v>86.57071428571427</v>
      </c>
      <c r="H105" s="145"/>
      <c r="I105" s="145"/>
      <c r="J105" s="136"/>
    </row>
    <row r="106" spans="1:10" ht="15">
      <c r="A106" s="38"/>
      <c r="B106" s="37"/>
      <c r="C106" s="38">
        <v>4010</v>
      </c>
      <c r="D106" s="85" t="s">
        <v>42</v>
      </c>
      <c r="E106" s="143"/>
      <c r="F106" s="145"/>
      <c r="G106" s="134"/>
      <c r="H106" s="67">
        <v>808751</v>
      </c>
      <c r="I106" s="67">
        <v>805236.17</v>
      </c>
      <c r="J106" s="67">
        <f aca="true" t="shared" si="4" ref="J106:J143">I106/H106*100</f>
        <v>99.5654002282532</v>
      </c>
    </row>
    <row r="107" spans="1:10" ht="15">
      <c r="A107" s="38"/>
      <c r="B107" s="37"/>
      <c r="C107" s="38">
        <v>4040</v>
      </c>
      <c r="D107" s="85" t="s">
        <v>24</v>
      </c>
      <c r="E107" s="143"/>
      <c r="F107" s="145"/>
      <c r="G107" s="134"/>
      <c r="H107" s="67">
        <v>55326.99</v>
      </c>
      <c r="I107" s="67">
        <v>55143.14</v>
      </c>
      <c r="J107" s="67">
        <f t="shared" si="4"/>
        <v>99.66770286979285</v>
      </c>
    </row>
    <row r="108" spans="1:10" ht="15">
      <c r="A108" s="38"/>
      <c r="B108" s="37"/>
      <c r="C108" s="38">
        <v>4110</v>
      </c>
      <c r="D108" s="85" t="s">
        <v>25</v>
      </c>
      <c r="E108" s="143"/>
      <c r="F108" s="145"/>
      <c r="G108" s="134"/>
      <c r="H108" s="67">
        <v>146435</v>
      </c>
      <c r="I108" s="67">
        <v>139061.31</v>
      </c>
      <c r="J108" s="67">
        <f t="shared" si="4"/>
        <v>94.9645303376925</v>
      </c>
    </row>
    <row r="109" spans="1:10" ht="15">
      <c r="A109" s="38"/>
      <c r="B109" s="38"/>
      <c r="C109" s="38">
        <v>4120</v>
      </c>
      <c r="D109" s="85" t="s">
        <v>22</v>
      </c>
      <c r="E109" s="143"/>
      <c r="F109" s="145"/>
      <c r="G109" s="147"/>
      <c r="H109" s="67">
        <v>20981</v>
      </c>
      <c r="I109" s="67">
        <v>15027.2</v>
      </c>
      <c r="J109" s="67">
        <f t="shared" si="4"/>
        <v>71.62289690672513</v>
      </c>
    </row>
    <row r="110" spans="1:10" ht="15">
      <c r="A110" s="38"/>
      <c r="B110" s="38"/>
      <c r="C110" s="38">
        <v>4140</v>
      </c>
      <c r="D110" s="85" t="s">
        <v>157</v>
      </c>
      <c r="E110" s="143"/>
      <c r="F110" s="145"/>
      <c r="G110" s="147"/>
      <c r="H110" s="67">
        <v>1000</v>
      </c>
      <c r="I110" s="67">
        <v>0</v>
      </c>
      <c r="J110" s="67">
        <f t="shared" si="4"/>
        <v>0</v>
      </c>
    </row>
    <row r="111" spans="1:10" ht="15">
      <c r="A111" s="38"/>
      <c r="B111" s="38"/>
      <c r="C111" s="38">
        <v>4170</v>
      </c>
      <c r="D111" s="85" t="s">
        <v>83</v>
      </c>
      <c r="E111" s="143"/>
      <c r="F111" s="145"/>
      <c r="G111" s="147"/>
      <c r="H111" s="67">
        <v>12980</v>
      </c>
      <c r="I111" s="67">
        <v>12591.92</v>
      </c>
      <c r="J111" s="67">
        <f t="shared" si="4"/>
        <v>97.01016949152542</v>
      </c>
    </row>
    <row r="112" spans="1:10" ht="15">
      <c r="A112" s="38"/>
      <c r="B112" s="37"/>
      <c r="C112" s="38">
        <v>4210</v>
      </c>
      <c r="D112" s="85" t="s">
        <v>10</v>
      </c>
      <c r="E112" s="143"/>
      <c r="F112" s="145"/>
      <c r="G112" s="134"/>
      <c r="H112" s="67">
        <v>80021.52</v>
      </c>
      <c r="I112" s="67">
        <v>66547.67</v>
      </c>
      <c r="J112" s="67">
        <f t="shared" si="4"/>
        <v>83.16221686366366</v>
      </c>
    </row>
    <row r="113" spans="1:10" ht="15">
      <c r="A113" s="38"/>
      <c r="B113" s="37"/>
      <c r="C113" s="38">
        <v>4260</v>
      </c>
      <c r="D113" s="85" t="s">
        <v>14</v>
      </c>
      <c r="E113" s="143"/>
      <c r="F113" s="145"/>
      <c r="G113" s="134"/>
      <c r="H113" s="67">
        <v>22200</v>
      </c>
      <c r="I113" s="67">
        <v>18683.05</v>
      </c>
      <c r="J113" s="67">
        <f t="shared" si="4"/>
        <v>84.15788288288289</v>
      </c>
    </row>
    <row r="114" spans="1:10" ht="15">
      <c r="A114" s="38"/>
      <c r="B114" s="37"/>
      <c r="C114" s="38">
        <v>4270</v>
      </c>
      <c r="D114" s="85" t="s">
        <v>54</v>
      </c>
      <c r="E114" s="143"/>
      <c r="F114" s="145"/>
      <c r="G114" s="134"/>
      <c r="H114" s="67">
        <v>20</v>
      </c>
      <c r="I114" s="67">
        <v>0</v>
      </c>
      <c r="J114" s="67">
        <v>0</v>
      </c>
    </row>
    <row r="115" spans="1:10" ht="15">
      <c r="A115" s="38"/>
      <c r="B115" s="37"/>
      <c r="C115" s="38">
        <v>4280</v>
      </c>
      <c r="D115" s="85" t="s">
        <v>96</v>
      </c>
      <c r="E115" s="143"/>
      <c r="F115" s="145"/>
      <c r="G115" s="134"/>
      <c r="H115" s="67">
        <v>1200</v>
      </c>
      <c r="I115" s="67">
        <v>1187</v>
      </c>
      <c r="J115" s="67">
        <f t="shared" si="4"/>
        <v>98.91666666666666</v>
      </c>
    </row>
    <row r="116" spans="1:10" ht="15">
      <c r="A116" s="38"/>
      <c r="B116" s="38"/>
      <c r="C116" s="38">
        <v>4300</v>
      </c>
      <c r="D116" s="85" t="s">
        <v>8</v>
      </c>
      <c r="E116" s="143"/>
      <c r="F116" s="145"/>
      <c r="G116" s="134"/>
      <c r="H116" s="67">
        <v>100280</v>
      </c>
      <c r="I116" s="67">
        <v>97773.02</v>
      </c>
      <c r="J116" s="67">
        <f t="shared" si="4"/>
        <v>97.50001994415636</v>
      </c>
    </row>
    <row r="117" spans="1:10" ht="15">
      <c r="A117" s="46"/>
      <c r="B117" s="47"/>
      <c r="C117" s="46">
        <v>4350</v>
      </c>
      <c r="D117" s="106" t="s">
        <v>84</v>
      </c>
      <c r="E117" s="151"/>
      <c r="F117" s="150"/>
      <c r="G117" s="157"/>
      <c r="H117" s="49">
        <v>1800</v>
      </c>
      <c r="I117" s="49">
        <v>1575.72</v>
      </c>
      <c r="J117" s="49">
        <f t="shared" si="4"/>
        <v>87.54</v>
      </c>
    </row>
    <row r="118" spans="1:10" ht="30">
      <c r="A118" s="38"/>
      <c r="B118" s="38"/>
      <c r="C118" s="38">
        <v>4360</v>
      </c>
      <c r="D118" s="85" t="s">
        <v>158</v>
      </c>
      <c r="E118" s="143"/>
      <c r="F118" s="145"/>
      <c r="G118" s="147"/>
      <c r="H118" s="67">
        <v>5400</v>
      </c>
      <c r="I118" s="67">
        <v>5339.73</v>
      </c>
      <c r="J118" s="67">
        <f t="shared" si="4"/>
        <v>98.88388888888888</v>
      </c>
    </row>
    <row r="119" spans="1:10" ht="30">
      <c r="A119" s="38"/>
      <c r="B119" s="38"/>
      <c r="C119" s="38">
        <v>4370</v>
      </c>
      <c r="D119" s="85" t="s">
        <v>159</v>
      </c>
      <c r="E119" s="143"/>
      <c r="F119" s="145"/>
      <c r="G119" s="147"/>
      <c r="H119" s="67">
        <v>11300</v>
      </c>
      <c r="I119" s="67">
        <v>11161.53</v>
      </c>
      <c r="J119" s="67">
        <f t="shared" si="4"/>
        <v>98.77460176991151</v>
      </c>
    </row>
    <row r="120" spans="1:10" ht="15">
      <c r="A120" s="36"/>
      <c r="B120" s="63"/>
      <c r="C120" s="36">
        <v>4410</v>
      </c>
      <c r="D120" s="84" t="s">
        <v>26</v>
      </c>
      <c r="E120" s="149"/>
      <c r="F120" s="158"/>
      <c r="G120" s="134"/>
      <c r="H120" s="64">
        <v>20000</v>
      </c>
      <c r="I120" s="64">
        <v>17820.54</v>
      </c>
      <c r="J120" s="64">
        <f t="shared" si="4"/>
        <v>89.1027</v>
      </c>
    </row>
    <row r="121" spans="1:10" ht="15">
      <c r="A121" s="38"/>
      <c r="B121" s="37"/>
      <c r="C121" s="38">
        <v>4430</v>
      </c>
      <c r="D121" s="85" t="s">
        <v>15</v>
      </c>
      <c r="E121" s="143"/>
      <c r="F121" s="145"/>
      <c r="G121" s="134"/>
      <c r="H121" s="67">
        <v>8200</v>
      </c>
      <c r="I121" s="67">
        <v>7493</v>
      </c>
      <c r="J121" s="67">
        <f t="shared" si="4"/>
        <v>91.3780487804878</v>
      </c>
    </row>
    <row r="122" spans="1:10" ht="15">
      <c r="A122" s="38"/>
      <c r="B122" s="37"/>
      <c r="C122" s="38">
        <v>4440</v>
      </c>
      <c r="D122" s="85" t="s">
        <v>23</v>
      </c>
      <c r="E122" s="143"/>
      <c r="F122" s="145"/>
      <c r="G122" s="134"/>
      <c r="H122" s="67">
        <v>24356</v>
      </c>
      <c r="I122" s="67">
        <v>24356</v>
      </c>
      <c r="J122" s="67">
        <f t="shared" si="4"/>
        <v>100</v>
      </c>
    </row>
    <row r="123" spans="1:10" ht="30">
      <c r="A123" s="38"/>
      <c r="B123" s="38"/>
      <c r="C123" s="38">
        <v>4700</v>
      </c>
      <c r="D123" s="85" t="s">
        <v>160</v>
      </c>
      <c r="E123" s="143"/>
      <c r="F123" s="145"/>
      <c r="G123" s="147"/>
      <c r="H123" s="67">
        <v>6150</v>
      </c>
      <c r="I123" s="67">
        <v>4935</v>
      </c>
      <c r="J123" s="67">
        <f t="shared" si="4"/>
        <v>80.2439024390244</v>
      </c>
    </row>
    <row r="124" spans="1:10" ht="30">
      <c r="A124" s="79"/>
      <c r="B124" s="79"/>
      <c r="C124" s="79">
        <v>4740</v>
      </c>
      <c r="D124" s="82" t="s">
        <v>161</v>
      </c>
      <c r="E124" s="154"/>
      <c r="F124" s="159"/>
      <c r="G124" s="160"/>
      <c r="H124" s="103">
        <v>0</v>
      </c>
      <c r="I124" s="103">
        <v>0</v>
      </c>
      <c r="J124" s="67">
        <v>0</v>
      </c>
    </row>
    <row r="125" spans="1:10" ht="30">
      <c r="A125" s="79"/>
      <c r="B125" s="79"/>
      <c r="C125" s="79">
        <v>4750</v>
      </c>
      <c r="D125" s="82" t="s">
        <v>162</v>
      </c>
      <c r="E125" s="154"/>
      <c r="F125" s="159"/>
      <c r="G125" s="160"/>
      <c r="H125" s="103">
        <v>0</v>
      </c>
      <c r="I125" s="103">
        <v>0</v>
      </c>
      <c r="J125" s="67">
        <v>0</v>
      </c>
    </row>
    <row r="126" spans="1:10" ht="30">
      <c r="A126" s="79"/>
      <c r="B126" s="79"/>
      <c r="C126" s="79">
        <v>6010</v>
      </c>
      <c r="D126" s="82" t="s">
        <v>397</v>
      </c>
      <c r="E126" s="154"/>
      <c r="F126" s="159"/>
      <c r="G126" s="160"/>
      <c r="H126" s="103">
        <v>1000</v>
      </c>
      <c r="I126" s="103">
        <v>0</v>
      </c>
      <c r="J126" s="67">
        <v>0</v>
      </c>
    </row>
    <row r="127" spans="1:10" ht="15">
      <c r="A127" s="111"/>
      <c r="B127" s="111">
        <v>75075</v>
      </c>
      <c r="C127" s="111" t="s">
        <v>35</v>
      </c>
      <c r="D127" s="112" t="s">
        <v>404</v>
      </c>
      <c r="E127" s="113">
        <v>27700</v>
      </c>
      <c r="F127" s="113">
        <v>34400</v>
      </c>
      <c r="G127" s="116">
        <v>124.19</v>
      </c>
      <c r="H127" s="113">
        <v>36410</v>
      </c>
      <c r="I127" s="113">
        <v>36286.22</v>
      </c>
      <c r="J127" s="99">
        <v>99.66</v>
      </c>
    </row>
    <row r="128" spans="1:10" ht="30">
      <c r="A128" s="79"/>
      <c r="B128" s="79"/>
      <c r="C128" s="79">
        <v>960</v>
      </c>
      <c r="D128" s="82" t="s">
        <v>405</v>
      </c>
      <c r="E128" s="103">
        <v>11700</v>
      </c>
      <c r="F128" s="103">
        <v>11700</v>
      </c>
      <c r="G128" s="170">
        <v>100</v>
      </c>
      <c r="H128" s="103"/>
      <c r="I128" s="103"/>
      <c r="J128" s="67"/>
    </row>
    <row r="129" spans="1:10" ht="45">
      <c r="A129" s="79"/>
      <c r="B129" s="79"/>
      <c r="C129" s="79">
        <v>2710</v>
      </c>
      <c r="D129" s="82" t="s">
        <v>406</v>
      </c>
      <c r="E129" s="103">
        <v>16000</v>
      </c>
      <c r="F129" s="103">
        <v>22700</v>
      </c>
      <c r="G129" s="170">
        <v>141.88</v>
      </c>
      <c r="H129" s="103">
        <v>0</v>
      </c>
      <c r="I129" s="103">
        <v>0</v>
      </c>
      <c r="J129" s="67">
        <v>0</v>
      </c>
    </row>
    <row r="130" spans="1:10" ht="15">
      <c r="A130" s="79"/>
      <c r="B130" s="79"/>
      <c r="C130" s="79">
        <v>4170</v>
      </c>
      <c r="D130" s="82" t="s">
        <v>218</v>
      </c>
      <c r="E130" s="154"/>
      <c r="F130" s="159"/>
      <c r="G130" s="160"/>
      <c r="H130" s="103">
        <v>19500</v>
      </c>
      <c r="I130" s="103">
        <v>19467</v>
      </c>
      <c r="J130" s="67">
        <v>99.83</v>
      </c>
    </row>
    <row r="131" spans="1:10" ht="15">
      <c r="A131" s="79"/>
      <c r="B131" s="79"/>
      <c r="C131" s="79">
        <v>4110</v>
      </c>
      <c r="D131" s="82" t="s">
        <v>25</v>
      </c>
      <c r="E131" s="154"/>
      <c r="F131" s="159"/>
      <c r="G131" s="160"/>
      <c r="H131" s="103">
        <v>0</v>
      </c>
      <c r="I131" s="103">
        <v>0</v>
      </c>
      <c r="J131" s="67">
        <v>0</v>
      </c>
    </row>
    <row r="132" spans="1:10" ht="15">
      <c r="A132" s="79"/>
      <c r="B132" s="79"/>
      <c r="C132" s="79">
        <v>4120</v>
      </c>
      <c r="D132" s="82" t="s">
        <v>22</v>
      </c>
      <c r="E132" s="154"/>
      <c r="F132" s="159"/>
      <c r="G132" s="160"/>
      <c r="H132" s="103">
        <v>0</v>
      </c>
      <c r="I132" s="103">
        <v>0</v>
      </c>
      <c r="J132" s="67">
        <v>0</v>
      </c>
    </row>
    <row r="133" spans="1:10" ht="15">
      <c r="A133" s="79"/>
      <c r="B133" s="79"/>
      <c r="C133" s="79">
        <v>4170</v>
      </c>
      <c r="D133" s="82" t="s">
        <v>83</v>
      </c>
      <c r="E133" s="154"/>
      <c r="F133" s="159"/>
      <c r="G133" s="160"/>
      <c r="H133" s="103">
        <v>0</v>
      </c>
      <c r="I133" s="103">
        <v>0</v>
      </c>
      <c r="J133" s="67">
        <v>0</v>
      </c>
    </row>
    <row r="134" spans="1:10" ht="15">
      <c r="A134" s="79"/>
      <c r="B134" s="79"/>
      <c r="C134" s="79">
        <v>4210</v>
      </c>
      <c r="D134" s="82" t="s">
        <v>10</v>
      </c>
      <c r="E134" s="154"/>
      <c r="F134" s="159"/>
      <c r="G134" s="160"/>
      <c r="H134" s="103">
        <v>6910</v>
      </c>
      <c r="I134" s="103">
        <v>6819.22</v>
      </c>
      <c r="J134" s="67">
        <v>98.69</v>
      </c>
    </row>
    <row r="135" spans="1:10" ht="15">
      <c r="A135" s="79"/>
      <c r="B135" s="79"/>
      <c r="C135" s="79">
        <v>4300</v>
      </c>
      <c r="D135" s="82" t="s">
        <v>141</v>
      </c>
      <c r="E135" s="154"/>
      <c r="F135" s="159"/>
      <c r="G135" s="160"/>
      <c r="H135" s="103">
        <v>10000</v>
      </c>
      <c r="I135" s="103">
        <v>10000</v>
      </c>
      <c r="J135" s="67">
        <v>100</v>
      </c>
    </row>
    <row r="136" spans="1:10" ht="15">
      <c r="A136" s="92"/>
      <c r="B136" s="92">
        <v>75095</v>
      </c>
      <c r="C136" s="111" t="s">
        <v>35</v>
      </c>
      <c r="D136" s="112" t="s">
        <v>165</v>
      </c>
      <c r="E136" s="113">
        <f>E137</f>
        <v>0</v>
      </c>
      <c r="F136" s="113">
        <f>F137</f>
        <v>0</v>
      </c>
      <c r="G136" s="116">
        <v>0</v>
      </c>
      <c r="H136" s="113">
        <v>45092.7</v>
      </c>
      <c r="I136" s="113">
        <v>37828.29</v>
      </c>
      <c r="J136" s="99">
        <f>I136/H136*100</f>
        <v>83.89005315716291</v>
      </c>
    </row>
    <row r="137" spans="1:10" ht="30">
      <c r="A137" s="38"/>
      <c r="B137" s="38"/>
      <c r="C137" s="56">
        <v>2330</v>
      </c>
      <c r="D137" s="83" t="s">
        <v>282</v>
      </c>
      <c r="E137" s="75">
        <v>0</v>
      </c>
      <c r="F137" s="75">
        <v>0</v>
      </c>
      <c r="G137" s="60">
        <v>0</v>
      </c>
      <c r="H137" s="75"/>
      <c r="I137" s="75"/>
      <c r="J137" s="49"/>
    </row>
    <row r="138" spans="1:10" ht="15">
      <c r="A138" s="38"/>
      <c r="B138" s="38"/>
      <c r="C138" s="56">
        <v>4100</v>
      </c>
      <c r="D138" s="83" t="s">
        <v>398</v>
      </c>
      <c r="E138" s="75"/>
      <c r="F138" s="75"/>
      <c r="G138" s="60"/>
      <c r="H138" s="75">
        <v>6622.7</v>
      </c>
      <c r="I138" s="75">
        <v>6622.7</v>
      </c>
      <c r="J138" s="49">
        <v>100</v>
      </c>
    </row>
    <row r="139" spans="1:10" ht="15">
      <c r="A139" s="38"/>
      <c r="B139" s="38"/>
      <c r="C139" s="56">
        <v>4210</v>
      </c>
      <c r="D139" s="83" t="s">
        <v>10</v>
      </c>
      <c r="E139" s="161"/>
      <c r="F139" s="162"/>
      <c r="G139" s="163"/>
      <c r="H139" s="75">
        <v>18100</v>
      </c>
      <c r="I139" s="75">
        <v>16471.12</v>
      </c>
      <c r="J139" s="49">
        <f t="shared" si="4"/>
        <v>91.0006629834254</v>
      </c>
    </row>
    <row r="140" spans="1:10" ht="15">
      <c r="A140" s="38"/>
      <c r="B140" s="37"/>
      <c r="C140" s="56">
        <v>4270</v>
      </c>
      <c r="D140" s="83" t="s">
        <v>131</v>
      </c>
      <c r="E140" s="161"/>
      <c r="F140" s="162"/>
      <c r="G140" s="163"/>
      <c r="H140" s="75">
        <v>4000</v>
      </c>
      <c r="I140" s="75">
        <v>3700</v>
      </c>
      <c r="J140" s="49">
        <v>92.5</v>
      </c>
    </row>
    <row r="141" spans="1:10" ht="15">
      <c r="A141" s="38"/>
      <c r="B141" s="37"/>
      <c r="C141" s="38">
        <v>4300</v>
      </c>
      <c r="D141" s="85" t="s">
        <v>8</v>
      </c>
      <c r="E141" s="143"/>
      <c r="F141" s="145"/>
      <c r="G141" s="134"/>
      <c r="H141" s="67">
        <v>9300</v>
      </c>
      <c r="I141" s="67">
        <v>6816</v>
      </c>
      <c r="J141" s="49">
        <f t="shared" si="4"/>
        <v>73.29032258064517</v>
      </c>
    </row>
    <row r="142" spans="1:10" ht="15">
      <c r="A142" s="38"/>
      <c r="B142" s="37"/>
      <c r="C142" s="38">
        <v>4430</v>
      </c>
      <c r="D142" s="85" t="s">
        <v>15</v>
      </c>
      <c r="E142" s="143"/>
      <c r="F142" s="145"/>
      <c r="G142" s="134"/>
      <c r="H142" s="67">
        <v>7070</v>
      </c>
      <c r="I142" s="67">
        <v>4218.47</v>
      </c>
      <c r="J142" s="67">
        <f>I142/H142*100</f>
        <v>59.66718528995757</v>
      </c>
    </row>
    <row r="143" spans="1:10" s="5" customFormat="1" ht="39.75" customHeight="1">
      <c r="A143" s="39">
        <v>751</v>
      </c>
      <c r="B143" s="68"/>
      <c r="C143" s="39" t="s">
        <v>35</v>
      </c>
      <c r="D143" s="105" t="s">
        <v>167</v>
      </c>
      <c r="E143" s="70">
        <f>E144+E149+E157+E165</f>
        <v>555</v>
      </c>
      <c r="F143" s="70">
        <f>F144+F149+F157+F165</f>
        <v>555</v>
      </c>
      <c r="G143" s="44">
        <f>F143/E143*100</f>
        <v>100</v>
      </c>
      <c r="H143" s="70">
        <v>555</v>
      </c>
      <c r="I143" s="70">
        <v>555</v>
      </c>
      <c r="J143" s="70">
        <f t="shared" si="4"/>
        <v>100</v>
      </c>
    </row>
    <row r="144" spans="1:10" s="117" customFormat="1" ht="30">
      <c r="A144" s="92"/>
      <c r="B144" s="92">
        <v>75101</v>
      </c>
      <c r="C144" s="92" t="s">
        <v>35</v>
      </c>
      <c r="D144" s="94" t="s">
        <v>166</v>
      </c>
      <c r="E144" s="99">
        <v>555</v>
      </c>
      <c r="F144" s="99">
        <f>F145</f>
        <v>555</v>
      </c>
      <c r="G144" s="100">
        <f>F144/E144*100</f>
        <v>100</v>
      </c>
      <c r="H144" s="99">
        <f>H146+H147+H148</f>
        <v>555</v>
      </c>
      <c r="I144" s="99">
        <f>I146+I147+I148</f>
        <v>555</v>
      </c>
      <c r="J144" s="99">
        <f>I144/H144*100</f>
        <v>100</v>
      </c>
    </row>
    <row r="145" spans="1:10" ht="30">
      <c r="A145" s="38"/>
      <c r="B145" s="38"/>
      <c r="C145" s="38">
        <v>2010</v>
      </c>
      <c r="D145" s="85" t="s">
        <v>150</v>
      </c>
      <c r="E145" s="67">
        <v>555</v>
      </c>
      <c r="F145" s="67">
        <v>555</v>
      </c>
      <c r="G145" s="65">
        <f>F145/E145*100</f>
        <v>100</v>
      </c>
      <c r="H145" s="67"/>
      <c r="I145" s="67"/>
      <c r="J145" s="67"/>
    </row>
    <row r="146" spans="1:11" ht="15.75">
      <c r="A146" s="38"/>
      <c r="B146" s="38"/>
      <c r="C146" s="38">
        <v>4110</v>
      </c>
      <c r="D146" s="85" t="s">
        <v>128</v>
      </c>
      <c r="E146" s="143"/>
      <c r="F146" s="148"/>
      <c r="G146" s="144"/>
      <c r="H146" s="67">
        <v>81.05</v>
      </c>
      <c r="I146" s="67">
        <v>81.05</v>
      </c>
      <c r="J146" s="67">
        <v>100</v>
      </c>
      <c r="K146" s="1"/>
    </row>
    <row r="147" spans="1:11" ht="15.75">
      <c r="A147" s="36"/>
      <c r="B147" s="55"/>
      <c r="C147" s="38">
        <v>4120</v>
      </c>
      <c r="D147" s="82" t="s">
        <v>22</v>
      </c>
      <c r="E147" s="161"/>
      <c r="F147" s="164"/>
      <c r="G147" s="144"/>
      <c r="H147" s="172">
        <v>0</v>
      </c>
      <c r="I147" s="75">
        <v>0</v>
      </c>
      <c r="J147" s="67">
        <v>0</v>
      </c>
      <c r="K147" s="1"/>
    </row>
    <row r="148" spans="1:11" ht="15.75">
      <c r="A148" s="36"/>
      <c r="B148" s="55"/>
      <c r="C148" s="38">
        <v>4170</v>
      </c>
      <c r="D148" s="85" t="s">
        <v>168</v>
      </c>
      <c r="E148" s="161"/>
      <c r="F148" s="164"/>
      <c r="G148" s="144"/>
      <c r="H148" s="172">
        <v>473.95</v>
      </c>
      <c r="I148" s="75">
        <v>473.95</v>
      </c>
      <c r="J148" s="67">
        <f>I148/H148*100</f>
        <v>100</v>
      </c>
      <c r="K148" s="1"/>
    </row>
    <row r="149" spans="1:11" s="117" customFormat="1" ht="21.75" customHeight="1">
      <c r="A149" s="118"/>
      <c r="B149" s="119">
        <v>75107</v>
      </c>
      <c r="C149" s="92" t="s">
        <v>35</v>
      </c>
      <c r="D149" s="94" t="s">
        <v>284</v>
      </c>
      <c r="E149" s="128">
        <f>E150</f>
        <v>0</v>
      </c>
      <c r="F149" s="128">
        <f>F150</f>
        <v>0</v>
      </c>
      <c r="G149" s="100">
        <f>-G150</f>
        <v>0</v>
      </c>
      <c r="H149" s="173">
        <f>SUM(H151:H156)</f>
        <v>0</v>
      </c>
      <c r="I149" s="128">
        <f>SUM(I151:I156)</f>
        <v>0</v>
      </c>
      <c r="J149" s="99">
        <v>0</v>
      </c>
      <c r="K149" s="101"/>
    </row>
    <row r="150" spans="1:11" ht="30">
      <c r="A150" s="36"/>
      <c r="B150" s="55"/>
      <c r="C150" s="38">
        <v>2010</v>
      </c>
      <c r="D150" s="85" t="s">
        <v>150</v>
      </c>
      <c r="E150" s="75">
        <v>0</v>
      </c>
      <c r="F150" s="75">
        <v>0</v>
      </c>
      <c r="G150" s="65"/>
      <c r="H150" s="172"/>
      <c r="I150" s="75"/>
      <c r="J150" s="67"/>
      <c r="K150" s="1"/>
    </row>
    <row r="151" spans="1:11" ht="15.75">
      <c r="A151" s="36"/>
      <c r="B151" s="55"/>
      <c r="C151" s="38">
        <v>3030</v>
      </c>
      <c r="D151" s="85" t="s">
        <v>28</v>
      </c>
      <c r="E151" s="161"/>
      <c r="F151" s="161"/>
      <c r="G151" s="144"/>
      <c r="H151" s="172">
        <v>0</v>
      </c>
      <c r="I151" s="75">
        <v>0</v>
      </c>
      <c r="J151" s="67">
        <v>0</v>
      </c>
      <c r="K151" s="1"/>
    </row>
    <row r="152" spans="1:11" ht="15.75">
      <c r="A152" s="36"/>
      <c r="B152" s="55"/>
      <c r="C152" s="38">
        <v>4110</v>
      </c>
      <c r="D152" s="85" t="s">
        <v>128</v>
      </c>
      <c r="E152" s="161"/>
      <c r="F152" s="161"/>
      <c r="G152" s="144"/>
      <c r="H152" s="172">
        <v>0</v>
      </c>
      <c r="I152" s="75">
        <v>0</v>
      </c>
      <c r="J152" s="67">
        <v>0</v>
      </c>
      <c r="K152" s="1"/>
    </row>
    <row r="153" spans="1:11" ht="15.75">
      <c r="A153" s="36"/>
      <c r="B153" s="55"/>
      <c r="C153" s="38">
        <v>4120</v>
      </c>
      <c r="D153" s="85" t="s">
        <v>22</v>
      </c>
      <c r="E153" s="161"/>
      <c r="F153" s="161"/>
      <c r="G153" s="144"/>
      <c r="H153" s="172">
        <v>0</v>
      </c>
      <c r="I153" s="75">
        <v>0</v>
      </c>
      <c r="J153" s="67">
        <v>0</v>
      </c>
      <c r="K153" s="1"/>
    </row>
    <row r="154" spans="1:11" ht="15.75">
      <c r="A154" s="36"/>
      <c r="B154" s="55"/>
      <c r="C154" s="38">
        <v>4170</v>
      </c>
      <c r="D154" s="85" t="s">
        <v>168</v>
      </c>
      <c r="E154" s="161"/>
      <c r="F154" s="161"/>
      <c r="G154" s="144"/>
      <c r="H154" s="172">
        <v>0</v>
      </c>
      <c r="I154" s="75">
        <v>0</v>
      </c>
      <c r="J154" s="67">
        <v>0</v>
      </c>
      <c r="K154" s="1"/>
    </row>
    <row r="155" spans="1:11" ht="15.75">
      <c r="A155" s="36"/>
      <c r="B155" s="55"/>
      <c r="C155" s="38">
        <v>4210</v>
      </c>
      <c r="D155" s="85" t="s">
        <v>10</v>
      </c>
      <c r="E155" s="161"/>
      <c r="F155" s="161"/>
      <c r="G155" s="144"/>
      <c r="H155" s="172">
        <v>0</v>
      </c>
      <c r="I155" s="75">
        <v>0</v>
      </c>
      <c r="J155" s="67">
        <v>0</v>
      </c>
      <c r="K155" s="1"/>
    </row>
    <row r="156" spans="1:11" ht="15.75">
      <c r="A156" s="36"/>
      <c r="B156" s="55"/>
      <c r="C156" s="38">
        <v>4410</v>
      </c>
      <c r="D156" s="85" t="s">
        <v>26</v>
      </c>
      <c r="E156" s="161"/>
      <c r="F156" s="161"/>
      <c r="G156" s="144"/>
      <c r="H156" s="172">
        <v>0</v>
      </c>
      <c r="I156" s="75">
        <v>0</v>
      </c>
      <c r="J156" s="67">
        <v>0</v>
      </c>
      <c r="K156" s="1"/>
    </row>
    <row r="157" spans="1:11" ht="15">
      <c r="A157" s="41"/>
      <c r="B157" s="216">
        <v>75108</v>
      </c>
      <c r="C157" s="39" t="s">
        <v>35</v>
      </c>
      <c r="D157" s="105" t="s">
        <v>346</v>
      </c>
      <c r="E157" s="217">
        <f>E158</f>
        <v>0</v>
      </c>
      <c r="F157" s="217">
        <f>F158</f>
        <v>0</v>
      </c>
      <c r="G157" s="147"/>
      <c r="H157" s="214">
        <f>H159+H160+H161+H162+H163+H164</f>
        <v>0</v>
      </c>
      <c r="I157" s="215">
        <f>I159+I160+I161+I162+I163+I164</f>
        <v>0</v>
      </c>
      <c r="J157" s="70"/>
      <c r="K157" s="1"/>
    </row>
    <row r="158" spans="1:11" ht="30">
      <c r="A158" s="118"/>
      <c r="B158" s="55"/>
      <c r="C158" s="38">
        <v>2010</v>
      </c>
      <c r="D158" s="85" t="s">
        <v>150</v>
      </c>
      <c r="E158" s="218">
        <v>0</v>
      </c>
      <c r="F158" s="218">
        <v>0</v>
      </c>
      <c r="G158" s="139"/>
      <c r="H158" s="173"/>
      <c r="I158" s="128"/>
      <c r="J158" s="99"/>
      <c r="K158" s="1"/>
    </row>
    <row r="159" spans="1:11" ht="15.75">
      <c r="A159" s="118"/>
      <c r="B159" s="119"/>
      <c r="C159" s="38">
        <v>3030</v>
      </c>
      <c r="D159" s="85" t="s">
        <v>28</v>
      </c>
      <c r="E159" s="161"/>
      <c r="F159" s="161"/>
      <c r="G159" s="144"/>
      <c r="H159" s="172">
        <v>0</v>
      </c>
      <c r="I159" s="75">
        <v>0</v>
      </c>
      <c r="J159" s="67">
        <v>0</v>
      </c>
      <c r="K159" s="1"/>
    </row>
    <row r="160" spans="1:11" ht="15.75">
      <c r="A160" s="118"/>
      <c r="B160" s="119"/>
      <c r="C160" s="38">
        <v>4110</v>
      </c>
      <c r="D160" s="85" t="s">
        <v>128</v>
      </c>
      <c r="E160" s="161"/>
      <c r="F160" s="161"/>
      <c r="G160" s="144"/>
      <c r="H160" s="172">
        <v>0</v>
      </c>
      <c r="I160" s="75">
        <v>0</v>
      </c>
      <c r="J160" s="67">
        <v>0</v>
      </c>
      <c r="K160" s="1"/>
    </row>
    <row r="161" spans="1:11" ht="15.75">
      <c r="A161" s="118"/>
      <c r="B161" s="119"/>
      <c r="C161" s="38">
        <v>4170</v>
      </c>
      <c r="D161" s="85" t="s">
        <v>168</v>
      </c>
      <c r="E161" s="161"/>
      <c r="F161" s="161"/>
      <c r="G161" s="144"/>
      <c r="H161" s="172">
        <v>0</v>
      </c>
      <c r="I161" s="75">
        <v>0</v>
      </c>
      <c r="J161" s="67">
        <v>0</v>
      </c>
      <c r="K161" s="1"/>
    </row>
    <row r="162" spans="1:11" ht="15.75">
      <c r="A162" s="118"/>
      <c r="B162" s="119"/>
      <c r="C162" s="38">
        <v>4210</v>
      </c>
      <c r="D162" s="85" t="s">
        <v>10</v>
      </c>
      <c r="E162" s="161"/>
      <c r="F162" s="161"/>
      <c r="G162" s="144"/>
      <c r="H162" s="172">
        <v>0</v>
      </c>
      <c r="I162" s="75">
        <v>0</v>
      </c>
      <c r="J162" s="67">
        <v>0</v>
      </c>
      <c r="K162" s="1"/>
    </row>
    <row r="163" spans="1:11" ht="15.75">
      <c r="A163" s="118"/>
      <c r="B163" s="119"/>
      <c r="C163" s="38">
        <v>4360</v>
      </c>
      <c r="D163" s="220" t="s">
        <v>379</v>
      </c>
      <c r="E163" s="161"/>
      <c r="F163" s="161"/>
      <c r="G163" s="144"/>
      <c r="H163" s="172">
        <v>0</v>
      </c>
      <c r="I163" s="75">
        <v>0</v>
      </c>
      <c r="J163" s="67">
        <v>0</v>
      </c>
      <c r="K163" s="1"/>
    </row>
    <row r="164" spans="1:11" ht="15.75">
      <c r="A164" s="118"/>
      <c r="B164" s="119"/>
      <c r="C164" s="38">
        <v>4410</v>
      </c>
      <c r="D164" s="85" t="s">
        <v>26</v>
      </c>
      <c r="E164" s="161"/>
      <c r="F164" s="161"/>
      <c r="G164" s="144"/>
      <c r="H164" s="172">
        <v>0</v>
      </c>
      <c r="I164" s="75">
        <v>0</v>
      </c>
      <c r="J164" s="67">
        <v>0</v>
      </c>
      <c r="K164" s="1"/>
    </row>
    <row r="165" spans="1:11" ht="60">
      <c r="A165" s="118"/>
      <c r="B165" s="119">
        <v>75109</v>
      </c>
      <c r="C165" s="92" t="s">
        <v>35</v>
      </c>
      <c r="D165" s="94" t="s">
        <v>283</v>
      </c>
      <c r="E165" s="128">
        <f>E166</f>
        <v>0</v>
      </c>
      <c r="F165" s="128">
        <f>F166</f>
        <v>0</v>
      </c>
      <c r="G165" s="100">
        <v>0</v>
      </c>
      <c r="H165" s="173">
        <f>SUM(H167:H173)</f>
        <v>0</v>
      </c>
      <c r="I165" s="128">
        <f>SUM(I167:I173)</f>
        <v>0</v>
      </c>
      <c r="J165" s="99">
        <v>0</v>
      </c>
      <c r="K165" s="1"/>
    </row>
    <row r="166" spans="1:11" ht="30">
      <c r="A166" s="36"/>
      <c r="B166" s="55"/>
      <c r="C166" s="38">
        <v>2010</v>
      </c>
      <c r="D166" s="85" t="s">
        <v>150</v>
      </c>
      <c r="E166" s="75">
        <v>0</v>
      </c>
      <c r="F166" s="75">
        <v>0</v>
      </c>
      <c r="G166" s="65">
        <v>0</v>
      </c>
      <c r="H166" s="172"/>
      <c r="I166" s="75"/>
      <c r="J166" s="67"/>
      <c r="K166" s="1"/>
    </row>
    <row r="167" spans="1:11" ht="15.75">
      <c r="A167" s="36"/>
      <c r="B167" s="55"/>
      <c r="C167" s="38">
        <v>3030</v>
      </c>
      <c r="D167" s="85" t="s">
        <v>28</v>
      </c>
      <c r="E167" s="75"/>
      <c r="F167" s="75"/>
      <c r="G167" s="65"/>
      <c r="H167" s="172">
        <v>0</v>
      </c>
      <c r="I167" s="172">
        <v>0</v>
      </c>
      <c r="J167" s="67">
        <v>0</v>
      </c>
      <c r="K167" s="1"/>
    </row>
    <row r="168" spans="1:11" ht="15.75">
      <c r="A168" s="36"/>
      <c r="B168" s="55"/>
      <c r="C168" s="38">
        <v>4110</v>
      </c>
      <c r="D168" s="85" t="s">
        <v>128</v>
      </c>
      <c r="E168" s="161"/>
      <c r="F168" s="161"/>
      <c r="G168" s="144"/>
      <c r="H168" s="172">
        <v>0</v>
      </c>
      <c r="I168" s="172">
        <v>0</v>
      </c>
      <c r="J168" s="67">
        <v>0</v>
      </c>
      <c r="K168" s="1"/>
    </row>
    <row r="169" spans="1:11" ht="15.75">
      <c r="A169" s="36"/>
      <c r="B169" s="55"/>
      <c r="C169" s="38">
        <v>4120</v>
      </c>
      <c r="D169" s="85" t="s">
        <v>22</v>
      </c>
      <c r="E169" s="161"/>
      <c r="F169" s="161"/>
      <c r="G169" s="144"/>
      <c r="H169" s="172">
        <v>0</v>
      </c>
      <c r="I169" s="172">
        <v>0</v>
      </c>
      <c r="J169" s="67">
        <v>0</v>
      </c>
      <c r="K169" s="1"/>
    </row>
    <row r="170" spans="1:11" ht="15.75">
      <c r="A170" s="36"/>
      <c r="B170" s="55"/>
      <c r="C170" s="38">
        <v>4170</v>
      </c>
      <c r="D170" s="85" t="s">
        <v>168</v>
      </c>
      <c r="E170" s="161"/>
      <c r="F170" s="161"/>
      <c r="G170" s="144"/>
      <c r="H170" s="172">
        <v>0</v>
      </c>
      <c r="I170" s="172">
        <v>0</v>
      </c>
      <c r="J170" s="67">
        <v>0</v>
      </c>
      <c r="K170" s="1"/>
    </row>
    <row r="171" spans="1:11" ht="15.75">
      <c r="A171" s="36"/>
      <c r="B171" s="55"/>
      <c r="C171" s="38">
        <v>4210</v>
      </c>
      <c r="D171" s="85" t="s">
        <v>130</v>
      </c>
      <c r="E171" s="161"/>
      <c r="F171" s="161"/>
      <c r="G171" s="144"/>
      <c r="H171" s="172">
        <v>0</v>
      </c>
      <c r="I171" s="172">
        <v>0</v>
      </c>
      <c r="J171" s="67">
        <v>0</v>
      </c>
      <c r="K171" s="1"/>
    </row>
    <row r="172" spans="1:11" ht="15.75">
      <c r="A172" s="36"/>
      <c r="B172" s="55"/>
      <c r="C172" s="38">
        <v>4360</v>
      </c>
      <c r="D172" s="85" t="s">
        <v>379</v>
      </c>
      <c r="E172" s="161"/>
      <c r="F172" s="161"/>
      <c r="G172" s="144"/>
      <c r="H172" s="172">
        <v>0</v>
      </c>
      <c r="I172" s="172">
        <v>0</v>
      </c>
      <c r="J172" s="67">
        <v>0</v>
      </c>
      <c r="K172" s="1"/>
    </row>
    <row r="173" spans="1:11" ht="15.75">
      <c r="A173" s="36"/>
      <c r="B173" s="55"/>
      <c r="C173" s="38">
        <v>4410</v>
      </c>
      <c r="D173" s="85" t="s">
        <v>26</v>
      </c>
      <c r="E173" s="161"/>
      <c r="F173" s="161"/>
      <c r="G173" s="144"/>
      <c r="H173" s="172">
        <v>0</v>
      </c>
      <c r="I173" s="172">
        <v>0</v>
      </c>
      <c r="J173" s="67">
        <v>0</v>
      </c>
      <c r="K173" s="1"/>
    </row>
    <row r="174" spans="1:11" s="5" customFormat="1" ht="29.25">
      <c r="A174" s="39">
        <v>754</v>
      </c>
      <c r="B174" s="39"/>
      <c r="C174" s="39"/>
      <c r="D174" s="105" t="s">
        <v>169</v>
      </c>
      <c r="E174" s="70">
        <f>E191+E195</f>
        <v>316000</v>
      </c>
      <c r="F174" s="70">
        <f>F191+F195</f>
        <v>111291.61</v>
      </c>
      <c r="G174" s="45">
        <f>F174/E174*100</f>
        <v>35.21886392405063</v>
      </c>
      <c r="H174" s="70">
        <f>H175+H177+H179+H191+H195+H211</f>
        <v>244826</v>
      </c>
      <c r="I174" s="70">
        <f>I177+I175+I179+I191+I195+I211</f>
        <v>224518.44999999998</v>
      </c>
      <c r="J174" s="45">
        <f>I174/H174*100</f>
        <v>91.70531316118385</v>
      </c>
      <c r="K174" s="2"/>
    </row>
    <row r="175" spans="1:11" s="5" customFormat="1" ht="15.75">
      <c r="A175" s="92"/>
      <c r="B175" s="92">
        <v>75404</v>
      </c>
      <c r="C175" s="92" t="s">
        <v>35</v>
      </c>
      <c r="D175" s="94" t="s">
        <v>299</v>
      </c>
      <c r="E175" s="99"/>
      <c r="F175" s="99"/>
      <c r="G175" s="100"/>
      <c r="H175" s="99">
        <v>0</v>
      </c>
      <c r="I175" s="99">
        <v>0</v>
      </c>
      <c r="J175" s="100">
        <v>0</v>
      </c>
      <c r="K175" s="2"/>
    </row>
    <row r="176" spans="1:11" s="5" customFormat="1" ht="15.75">
      <c r="A176" s="38"/>
      <c r="B176" s="38"/>
      <c r="C176" s="38">
        <v>3000</v>
      </c>
      <c r="D176" s="85" t="s">
        <v>298</v>
      </c>
      <c r="E176" s="67"/>
      <c r="F176" s="67"/>
      <c r="G176" s="65"/>
      <c r="H176" s="67">
        <v>0</v>
      </c>
      <c r="I176" s="67">
        <v>0</v>
      </c>
      <c r="J176" s="65">
        <v>0</v>
      </c>
      <c r="K176" s="2"/>
    </row>
    <row r="177" spans="1:11" s="5" customFormat="1" ht="15.75">
      <c r="A177" s="92"/>
      <c r="B177" s="92">
        <v>75406</v>
      </c>
      <c r="C177" s="92" t="s">
        <v>35</v>
      </c>
      <c r="D177" s="94" t="s">
        <v>300</v>
      </c>
      <c r="E177" s="99"/>
      <c r="F177" s="99"/>
      <c r="G177" s="100"/>
      <c r="H177" s="99">
        <v>0</v>
      </c>
      <c r="I177" s="99">
        <v>0</v>
      </c>
      <c r="J177" s="100">
        <v>0</v>
      </c>
      <c r="K177" s="2"/>
    </row>
    <row r="178" spans="1:11" s="5" customFormat="1" ht="15.75">
      <c r="A178" s="38"/>
      <c r="B178" s="38"/>
      <c r="C178" s="38">
        <v>3000</v>
      </c>
      <c r="D178" s="85" t="s">
        <v>298</v>
      </c>
      <c r="E178" s="67"/>
      <c r="F178" s="67"/>
      <c r="G178" s="65"/>
      <c r="H178" s="67">
        <v>0</v>
      </c>
      <c r="I178" s="67">
        <v>0</v>
      </c>
      <c r="J178" s="65">
        <v>0</v>
      </c>
      <c r="K178" s="2"/>
    </row>
    <row r="179" spans="1:11" s="5" customFormat="1" ht="15.75">
      <c r="A179" s="92"/>
      <c r="B179" s="92">
        <v>75412</v>
      </c>
      <c r="C179" s="92" t="s">
        <v>35</v>
      </c>
      <c r="D179" s="94" t="s">
        <v>170</v>
      </c>
      <c r="E179" s="99">
        <v>0</v>
      </c>
      <c r="F179" s="99">
        <v>0</v>
      </c>
      <c r="G179" s="100">
        <v>0</v>
      </c>
      <c r="H179" s="99">
        <v>87250</v>
      </c>
      <c r="I179" s="99">
        <v>72859.97</v>
      </c>
      <c r="J179" s="99">
        <f>I179/H179*100</f>
        <v>83.50712893982808</v>
      </c>
      <c r="K179" s="2"/>
    </row>
    <row r="180" spans="1:11" s="5" customFormat="1" ht="15.75">
      <c r="A180" s="38"/>
      <c r="B180" s="38"/>
      <c r="C180" s="38">
        <v>3030</v>
      </c>
      <c r="D180" s="85" t="s">
        <v>28</v>
      </c>
      <c r="E180" s="67"/>
      <c r="F180" s="62"/>
      <c r="G180" s="45"/>
      <c r="H180" s="67">
        <v>200</v>
      </c>
      <c r="I180" s="67">
        <v>0</v>
      </c>
      <c r="J180" s="67">
        <v>0</v>
      </c>
      <c r="K180" s="2"/>
    </row>
    <row r="181" spans="1:11" s="5" customFormat="1" ht="15.75">
      <c r="A181" s="38"/>
      <c r="B181" s="37"/>
      <c r="C181" s="38">
        <v>4110</v>
      </c>
      <c r="D181" s="85" t="s">
        <v>301</v>
      </c>
      <c r="E181" s="67"/>
      <c r="F181" s="62"/>
      <c r="G181" s="44"/>
      <c r="H181" s="67">
        <v>0</v>
      </c>
      <c r="I181" s="67">
        <v>0</v>
      </c>
      <c r="J181" s="67">
        <v>0</v>
      </c>
      <c r="K181" s="2"/>
    </row>
    <row r="182" spans="1:11" s="5" customFormat="1" ht="15.75">
      <c r="A182" s="38"/>
      <c r="B182" s="37"/>
      <c r="C182" s="38">
        <v>4120</v>
      </c>
      <c r="D182" s="85" t="s">
        <v>129</v>
      </c>
      <c r="E182" s="67"/>
      <c r="F182" s="62"/>
      <c r="G182" s="44"/>
      <c r="H182" s="67">
        <v>0</v>
      </c>
      <c r="I182" s="67">
        <v>0</v>
      </c>
      <c r="J182" s="67">
        <v>0</v>
      </c>
      <c r="K182" s="2"/>
    </row>
    <row r="183" spans="1:11" s="5" customFormat="1" ht="15.75">
      <c r="A183" s="38"/>
      <c r="B183" s="37"/>
      <c r="C183" s="38">
        <v>4210</v>
      </c>
      <c r="D183" s="85" t="s">
        <v>10</v>
      </c>
      <c r="E183" s="67"/>
      <c r="F183" s="62"/>
      <c r="G183" s="44"/>
      <c r="H183" s="67">
        <v>41550</v>
      </c>
      <c r="I183" s="67">
        <v>38187.73</v>
      </c>
      <c r="J183" s="67">
        <f aca="true" t="shared" si="5" ref="J183:J190">I183/H183*100</f>
        <v>91.90789410348978</v>
      </c>
      <c r="K183" s="2"/>
    </row>
    <row r="184" spans="1:11" s="5" customFormat="1" ht="15.75">
      <c r="A184" s="38"/>
      <c r="B184" s="37"/>
      <c r="C184" s="38">
        <v>4260</v>
      </c>
      <c r="D184" s="85" t="s">
        <v>14</v>
      </c>
      <c r="E184" s="67"/>
      <c r="F184" s="62"/>
      <c r="G184" s="44"/>
      <c r="H184" s="67">
        <v>15100</v>
      </c>
      <c r="I184" s="67">
        <v>13680.53</v>
      </c>
      <c r="J184" s="67">
        <f t="shared" si="5"/>
        <v>90.59953642384106</v>
      </c>
      <c r="K184" s="2"/>
    </row>
    <row r="185" spans="1:10" ht="15">
      <c r="A185" s="38"/>
      <c r="B185" s="37"/>
      <c r="C185" s="38">
        <v>4270</v>
      </c>
      <c r="D185" s="85" t="s">
        <v>54</v>
      </c>
      <c r="E185" s="67"/>
      <c r="F185" s="62"/>
      <c r="G185" s="44"/>
      <c r="H185" s="67">
        <v>100</v>
      </c>
      <c r="I185" s="67">
        <v>0</v>
      </c>
      <c r="J185" s="67">
        <v>0</v>
      </c>
    </row>
    <row r="186" spans="1:10" ht="15">
      <c r="A186" s="38"/>
      <c r="B186" s="37"/>
      <c r="C186" s="38">
        <v>4280</v>
      </c>
      <c r="D186" s="85" t="s">
        <v>96</v>
      </c>
      <c r="E186" s="67"/>
      <c r="F186" s="62"/>
      <c r="G186" s="44"/>
      <c r="H186" s="67">
        <v>1900</v>
      </c>
      <c r="I186" s="67">
        <v>1900</v>
      </c>
      <c r="J186" s="67">
        <f t="shared" si="5"/>
        <v>100</v>
      </c>
    </row>
    <row r="187" spans="1:10" ht="15">
      <c r="A187" s="38"/>
      <c r="B187" s="38"/>
      <c r="C187" s="38">
        <v>4300</v>
      </c>
      <c r="D187" s="85" t="s">
        <v>263</v>
      </c>
      <c r="E187" s="67"/>
      <c r="F187" s="62"/>
      <c r="G187" s="45"/>
      <c r="H187" s="67">
        <v>15000</v>
      </c>
      <c r="I187" s="67">
        <v>12946.71</v>
      </c>
      <c r="J187" s="67">
        <f t="shared" si="5"/>
        <v>86.31139999999999</v>
      </c>
    </row>
    <row r="188" spans="1:10" ht="15">
      <c r="A188" s="38"/>
      <c r="B188" s="38"/>
      <c r="C188" s="38">
        <v>4430</v>
      </c>
      <c r="D188" s="85" t="s">
        <v>15</v>
      </c>
      <c r="E188" s="67"/>
      <c r="F188" s="62"/>
      <c r="G188" s="45"/>
      <c r="H188" s="67">
        <v>6400</v>
      </c>
      <c r="I188" s="67">
        <v>6145</v>
      </c>
      <c r="J188" s="67">
        <f t="shared" si="5"/>
        <v>96.015625</v>
      </c>
    </row>
    <row r="189" spans="1:10" ht="30">
      <c r="A189" s="38"/>
      <c r="B189" s="38"/>
      <c r="C189" s="56">
        <v>4700</v>
      </c>
      <c r="D189" s="83" t="s">
        <v>160</v>
      </c>
      <c r="E189" s="75"/>
      <c r="F189" s="57"/>
      <c r="G189" s="74"/>
      <c r="H189" s="75">
        <v>1000</v>
      </c>
      <c r="I189" s="75">
        <v>0</v>
      </c>
      <c r="J189" s="64">
        <f t="shared" si="5"/>
        <v>0</v>
      </c>
    </row>
    <row r="190" spans="1:10" ht="15">
      <c r="A190" s="38"/>
      <c r="B190" s="37"/>
      <c r="C190" s="56">
        <v>6060</v>
      </c>
      <c r="D190" s="83" t="s">
        <v>359</v>
      </c>
      <c r="E190" s="75"/>
      <c r="F190" s="57"/>
      <c r="G190" s="74"/>
      <c r="H190" s="75">
        <v>6000</v>
      </c>
      <c r="I190" s="75">
        <v>0</v>
      </c>
      <c r="J190" s="64">
        <f t="shared" si="5"/>
        <v>0</v>
      </c>
    </row>
    <row r="191" spans="1:10" ht="15">
      <c r="A191" s="92"/>
      <c r="B191" s="93">
        <v>75414</v>
      </c>
      <c r="C191" s="92" t="s">
        <v>35</v>
      </c>
      <c r="D191" s="94" t="s">
        <v>82</v>
      </c>
      <c r="E191" s="99">
        <f>E192</f>
        <v>0</v>
      </c>
      <c r="F191" s="99">
        <f>F192</f>
        <v>0</v>
      </c>
      <c r="G191" s="96">
        <f>G192</f>
        <v>0</v>
      </c>
      <c r="H191" s="99">
        <f>H193+H194</f>
        <v>1000</v>
      </c>
      <c r="I191" s="99">
        <f>I193+I194</f>
        <v>138.6</v>
      </c>
      <c r="J191" s="99">
        <f>I191/H191*100</f>
        <v>13.86</v>
      </c>
    </row>
    <row r="192" spans="1:10" s="171" customFormat="1" ht="30">
      <c r="A192" s="38"/>
      <c r="B192" s="37"/>
      <c r="C192" s="38">
        <v>2010</v>
      </c>
      <c r="D192" s="85" t="s">
        <v>150</v>
      </c>
      <c r="E192" s="67"/>
      <c r="F192" s="67"/>
      <c r="G192" s="59"/>
      <c r="H192" s="67"/>
      <c r="I192" s="67"/>
      <c r="J192" s="67"/>
    </row>
    <row r="193" spans="1:10" ht="15">
      <c r="A193" s="38"/>
      <c r="B193" s="37"/>
      <c r="C193" s="38">
        <v>4210</v>
      </c>
      <c r="D193" s="85" t="s">
        <v>10</v>
      </c>
      <c r="E193" s="67"/>
      <c r="F193" s="62"/>
      <c r="G193" s="44"/>
      <c r="H193" s="67">
        <v>700</v>
      </c>
      <c r="I193" s="67">
        <v>138.6</v>
      </c>
      <c r="J193" s="67">
        <f>I193/H193*100</f>
        <v>19.799999999999997</v>
      </c>
    </row>
    <row r="194" spans="1:10" ht="15">
      <c r="A194" s="38"/>
      <c r="B194" s="37"/>
      <c r="C194" s="38">
        <v>4300</v>
      </c>
      <c r="D194" s="85" t="s">
        <v>172</v>
      </c>
      <c r="E194" s="67"/>
      <c r="F194" s="62"/>
      <c r="G194" s="44"/>
      <c r="H194" s="67">
        <v>300</v>
      </c>
      <c r="I194" s="67">
        <v>0</v>
      </c>
      <c r="J194" s="67">
        <v>0</v>
      </c>
    </row>
    <row r="195" spans="1:10" ht="15">
      <c r="A195" s="92"/>
      <c r="B195" s="93">
        <v>75416</v>
      </c>
      <c r="C195" s="92" t="s">
        <v>35</v>
      </c>
      <c r="D195" s="94" t="s">
        <v>173</v>
      </c>
      <c r="E195" s="99">
        <f>E196</f>
        <v>316000</v>
      </c>
      <c r="F195" s="99">
        <f>F196</f>
        <v>111291.61</v>
      </c>
      <c r="G195" s="96">
        <f>F195/E195*100</f>
        <v>35.21886392405063</v>
      </c>
      <c r="H195" s="99">
        <f>H196+H197+H198+H199+H200+H201+H202+H203+H204+H205+H206+H207+H208+H209+H210</f>
        <v>154576</v>
      </c>
      <c r="I195" s="99">
        <f>SUM(I197:I210)</f>
        <v>151519.87999999998</v>
      </c>
      <c r="J195" s="99">
        <f>I195/H195*100</f>
        <v>98.02290135596728</v>
      </c>
    </row>
    <row r="196" spans="1:10" ht="30">
      <c r="A196" s="38"/>
      <c r="B196" s="37"/>
      <c r="C196" s="108" t="s">
        <v>174</v>
      </c>
      <c r="D196" s="85" t="s">
        <v>175</v>
      </c>
      <c r="E196" s="67">
        <v>316000</v>
      </c>
      <c r="F196" s="67">
        <v>111291.61</v>
      </c>
      <c r="G196" s="59">
        <f>F196/E196*100</f>
        <v>35.21886392405063</v>
      </c>
      <c r="H196" s="143"/>
      <c r="I196" s="143"/>
      <c r="J196" s="143"/>
    </row>
    <row r="197" spans="1:10" ht="19.5" customHeight="1">
      <c r="A197" s="38"/>
      <c r="B197" s="37"/>
      <c r="C197" s="38">
        <v>4010</v>
      </c>
      <c r="D197" s="85" t="s">
        <v>176</v>
      </c>
      <c r="E197" s="143"/>
      <c r="F197" s="145"/>
      <c r="G197" s="134"/>
      <c r="H197" s="67">
        <v>60680</v>
      </c>
      <c r="I197" s="67">
        <v>60603.15</v>
      </c>
      <c r="J197" s="67">
        <f>I197/H197*100</f>
        <v>99.87335201054714</v>
      </c>
    </row>
    <row r="198" spans="1:10" ht="19.5" customHeight="1">
      <c r="A198" s="38"/>
      <c r="B198" s="37"/>
      <c r="C198" s="38">
        <v>4040</v>
      </c>
      <c r="D198" s="85" t="s">
        <v>177</v>
      </c>
      <c r="E198" s="143"/>
      <c r="F198" s="145"/>
      <c r="G198" s="134"/>
      <c r="H198" s="67">
        <v>3498</v>
      </c>
      <c r="I198" s="67">
        <v>3390.12</v>
      </c>
      <c r="J198" s="67">
        <v>96.92</v>
      </c>
    </row>
    <row r="199" spans="1:10" ht="15">
      <c r="A199" s="38"/>
      <c r="B199" s="37"/>
      <c r="C199" s="38">
        <v>4110</v>
      </c>
      <c r="D199" s="85" t="s">
        <v>128</v>
      </c>
      <c r="E199" s="143"/>
      <c r="F199" s="145"/>
      <c r="G199" s="134"/>
      <c r="H199" s="67">
        <v>10975</v>
      </c>
      <c r="I199" s="67">
        <v>10169.29</v>
      </c>
      <c r="J199" s="67">
        <f aca="true" t="shared" si="6" ref="J199:J208">I199/H199*100</f>
        <v>92.65867881548976</v>
      </c>
    </row>
    <row r="200" spans="1:10" ht="15">
      <c r="A200" s="38"/>
      <c r="B200" s="37"/>
      <c r="C200" s="38">
        <v>4120</v>
      </c>
      <c r="D200" s="85" t="s">
        <v>129</v>
      </c>
      <c r="E200" s="143"/>
      <c r="F200" s="145"/>
      <c r="G200" s="134"/>
      <c r="H200" s="67">
        <v>1573</v>
      </c>
      <c r="I200" s="67">
        <v>1457.09</v>
      </c>
      <c r="J200" s="67">
        <f t="shared" si="6"/>
        <v>92.63127781309599</v>
      </c>
    </row>
    <row r="201" spans="1:10" ht="15">
      <c r="A201" s="38"/>
      <c r="B201" s="37"/>
      <c r="C201" s="38">
        <v>4210</v>
      </c>
      <c r="D201" s="85" t="s">
        <v>130</v>
      </c>
      <c r="E201" s="143"/>
      <c r="F201" s="145"/>
      <c r="G201" s="134"/>
      <c r="H201" s="67">
        <v>24500</v>
      </c>
      <c r="I201" s="67">
        <v>23046.96</v>
      </c>
      <c r="J201" s="67">
        <f t="shared" si="6"/>
        <v>94.06922448979591</v>
      </c>
    </row>
    <row r="202" spans="1:10" ht="15">
      <c r="A202" s="38"/>
      <c r="B202" s="37"/>
      <c r="C202" s="38">
        <v>4280</v>
      </c>
      <c r="D202" s="85" t="s">
        <v>132</v>
      </c>
      <c r="E202" s="143"/>
      <c r="F202" s="145"/>
      <c r="G202" s="134"/>
      <c r="H202" s="67">
        <v>0</v>
      </c>
      <c r="I202" s="67">
        <v>0</v>
      </c>
      <c r="J202" s="67">
        <v>0</v>
      </c>
    </row>
    <row r="203" spans="1:10" ht="15">
      <c r="A203" s="38"/>
      <c r="B203" s="37"/>
      <c r="C203" s="38">
        <v>4300</v>
      </c>
      <c r="D203" s="85" t="s">
        <v>141</v>
      </c>
      <c r="E203" s="143"/>
      <c r="F203" s="145"/>
      <c r="G203" s="134"/>
      <c r="H203" s="67">
        <v>51000</v>
      </c>
      <c r="I203" s="67">
        <v>50758.43</v>
      </c>
      <c r="J203" s="67">
        <f t="shared" si="6"/>
        <v>99.52633333333334</v>
      </c>
    </row>
    <row r="204" spans="1:10" ht="30">
      <c r="A204" s="38"/>
      <c r="B204" s="37"/>
      <c r="C204" s="38">
        <v>4370</v>
      </c>
      <c r="D204" s="85" t="s">
        <v>178</v>
      </c>
      <c r="E204" s="143"/>
      <c r="F204" s="145"/>
      <c r="G204" s="147"/>
      <c r="H204" s="67">
        <v>0</v>
      </c>
      <c r="I204" s="67">
        <v>0</v>
      </c>
      <c r="J204" s="67">
        <v>0</v>
      </c>
    </row>
    <row r="205" spans="1:10" ht="15">
      <c r="A205" s="38"/>
      <c r="B205" s="37"/>
      <c r="C205" s="38">
        <v>4410</v>
      </c>
      <c r="D205" s="85" t="s">
        <v>151</v>
      </c>
      <c r="E205" s="143"/>
      <c r="F205" s="145"/>
      <c r="G205" s="134"/>
      <c r="H205" s="67">
        <v>600</v>
      </c>
      <c r="I205" s="67">
        <v>397.84</v>
      </c>
      <c r="J205" s="67">
        <f t="shared" si="6"/>
        <v>66.30666666666666</v>
      </c>
    </row>
    <row r="206" spans="1:10" ht="15">
      <c r="A206" s="38"/>
      <c r="B206" s="37"/>
      <c r="C206" s="38">
        <v>4430</v>
      </c>
      <c r="D206" s="85" t="s">
        <v>179</v>
      </c>
      <c r="E206" s="143"/>
      <c r="F206" s="145"/>
      <c r="G206" s="147"/>
      <c r="H206" s="67">
        <v>500</v>
      </c>
      <c r="I206" s="67">
        <v>497</v>
      </c>
      <c r="J206" s="67">
        <f t="shared" si="6"/>
        <v>99.4</v>
      </c>
    </row>
    <row r="207" spans="1:10" ht="15">
      <c r="A207" s="38"/>
      <c r="B207" s="37"/>
      <c r="C207" s="38">
        <v>4440</v>
      </c>
      <c r="D207" s="85" t="s">
        <v>180</v>
      </c>
      <c r="E207" s="143"/>
      <c r="F207" s="145"/>
      <c r="G207" s="134"/>
      <c r="H207" s="67">
        <v>1200</v>
      </c>
      <c r="I207" s="67">
        <v>1200</v>
      </c>
      <c r="J207" s="67">
        <f t="shared" si="6"/>
        <v>100</v>
      </c>
    </row>
    <row r="208" spans="1:10" ht="30">
      <c r="A208" s="38"/>
      <c r="B208" s="37"/>
      <c r="C208" s="38">
        <v>4700</v>
      </c>
      <c r="D208" s="85" t="s">
        <v>153</v>
      </c>
      <c r="E208" s="143"/>
      <c r="F208" s="145"/>
      <c r="G208" s="134"/>
      <c r="H208" s="67">
        <v>50</v>
      </c>
      <c r="I208" s="67">
        <v>0</v>
      </c>
      <c r="J208" s="67">
        <f t="shared" si="6"/>
        <v>0</v>
      </c>
    </row>
    <row r="209" spans="1:10" ht="30">
      <c r="A209" s="38"/>
      <c r="B209" s="37"/>
      <c r="C209" s="38">
        <v>4740</v>
      </c>
      <c r="D209" s="85" t="s">
        <v>154</v>
      </c>
      <c r="E209" s="143"/>
      <c r="F209" s="145"/>
      <c r="G209" s="147"/>
      <c r="H209" s="67">
        <v>0</v>
      </c>
      <c r="I209" s="67">
        <v>0</v>
      </c>
      <c r="J209" s="67">
        <v>0</v>
      </c>
    </row>
    <row r="210" spans="1:10" ht="30">
      <c r="A210" s="38"/>
      <c r="B210" s="37"/>
      <c r="C210" s="38">
        <v>4750</v>
      </c>
      <c r="D210" s="85" t="s">
        <v>155</v>
      </c>
      <c r="E210" s="143"/>
      <c r="F210" s="145"/>
      <c r="G210" s="134"/>
      <c r="H210" s="67">
        <v>0</v>
      </c>
      <c r="I210" s="67">
        <v>0</v>
      </c>
      <c r="J210" s="67">
        <v>0</v>
      </c>
    </row>
    <row r="211" spans="1:10" ht="15">
      <c r="A211" s="92"/>
      <c r="B211" s="93">
        <v>75421</v>
      </c>
      <c r="C211" s="92" t="s">
        <v>35</v>
      </c>
      <c r="D211" s="94" t="s">
        <v>181</v>
      </c>
      <c r="E211" s="138"/>
      <c r="F211" s="141"/>
      <c r="G211" s="165"/>
      <c r="H211" s="99">
        <f>H214+H212+H213</f>
        <v>2000</v>
      </c>
      <c r="I211" s="99">
        <f>I212+I213+I214</f>
        <v>0</v>
      </c>
      <c r="J211" s="99">
        <f>I211/H211*100</f>
        <v>0</v>
      </c>
    </row>
    <row r="212" spans="1:10" ht="21" customHeight="1">
      <c r="A212" s="38"/>
      <c r="B212" s="37"/>
      <c r="C212" s="38">
        <v>4210</v>
      </c>
      <c r="D212" s="85" t="s">
        <v>10</v>
      </c>
      <c r="E212" s="143"/>
      <c r="F212" s="145"/>
      <c r="G212" s="156"/>
      <c r="H212" s="67">
        <v>1500</v>
      </c>
      <c r="I212" s="67">
        <v>0</v>
      </c>
      <c r="J212" s="67">
        <v>0</v>
      </c>
    </row>
    <row r="213" spans="1:10" ht="21" customHeight="1">
      <c r="A213" s="38"/>
      <c r="B213" s="37"/>
      <c r="C213" s="38">
        <v>4300</v>
      </c>
      <c r="D213" s="85" t="s">
        <v>141</v>
      </c>
      <c r="E213" s="143"/>
      <c r="F213" s="145"/>
      <c r="G213" s="156"/>
      <c r="H213" s="67">
        <v>500</v>
      </c>
      <c r="I213" s="67">
        <v>0</v>
      </c>
      <c r="J213" s="67">
        <v>0</v>
      </c>
    </row>
    <row r="214" spans="1:10" ht="30">
      <c r="A214" s="38"/>
      <c r="B214" s="37"/>
      <c r="C214" s="38">
        <v>4700</v>
      </c>
      <c r="D214" s="85" t="s">
        <v>153</v>
      </c>
      <c r="E214" s="143"/>
      <c r="F214" s="145"/>
      <c r="G214" s="134"/>
      <c r="H214" s="67">
        <v>0</v>
      </c>
      <c r="I214" s="67">
        <v>0</v>
      </c>
      <c r="J214" s="67">
        <v>0</v>
      </c>
    </row>
    <row r="215" spans="1:10" ht="42.75">
      <c r="A215" s="39">
        <v>756</v>
      </c>
      <c r="B215" s="68"/>
      <c r="C215" s="39" t="s">
        <v>35</v>
      </c>
      <c r="D215" s="105" t="s">
        <v>182</v>
      </c>
      <c r="E215" s="70">
        <f>E216+E219+E227+E237+E244</f>
        <v>4019889</v>
      </c>
      <c r="F215" s="70">
        <f>F216+F219+F227+F240+F244</f>
        <v>3856072.09</v>
      </c>
      <c r="G215" s="44">
        <f aca="true" t="shared" si="7" ref="G215:G265">F215/E215*100</f>
        <v>95.92483996448658</v>
      </c>
      <c r="H215" s="70">
        <f>H247</f>
        <v>0</v>
      </c>
      <c r="I215" s="70">
        <f>I247</f>
        <v>0</v>
      </c>
      <c r="J215" s="70">
        <v>0</v>
      </c>
    </row>
    <row r="216" spans="1:10" ht="22.5" customHeight="1">
      <c r="A216" s="92"/>
      <c r="B216" s="93">
        <v>75601</v>
      </c>
      <c r="C216" s="92" t="s">
        <v>35</v>
      </c>
      <c r="D216" s="94" t="s">
        <v>52</v>
      </c>
      <c r="E216" s="99">
        <f>E217+E218</f>
        <v>7040</v>
      </c>
      <c r="F216" s="99">
        <f>F217+F218</f>
        <v>609.85</v>
      </c>
      <c r="G216" s="96">
        <f t="shared" si="7"/>
        <v>8.662642045454545</v>
      </c>
      <c r="H216" s="141"/>
      <c r="I216" s="141"/>
      <c r="J216" s="141"/>
    </row>
    <row r="217" spans="1:10" ht="27.75" customHeight="1">
      <c r="A217" s="92"/>
      <c r="B217" s="108"/>
      <c r="C217" s="108" t="s">
        <v>183</v>
      </c>
      <c r="D217" s="85" t="s">
        <v>184</v>
      </c>
      <c r="E217" s="67">
        <v>7000</v>
      </c>
      <c r="F217" s="67">
        <v>576.85</v>
      </c>
      <c r="G217" s="59">
        <f>F217/E217*100</f>
        <v>8.240714285714287</v>
      </c>
      <c r="H217" s="141"/>
      <c r="I217" s="141"/>
      <c r="J217" s="141"/>
    </row>
    <row r="218" spans="1:10" ht="15">
      <c r="A218" s="38"/>
      <c r="B218" s="37"/>
      <c r="C218" s="108" t="s">
        <v>192</v>
      </c>
      <c r="D218" s="220" t="s">
        <v>353</v>
      </c>
      <c r="E218" s="4">
        <v>40</v>
      </c>
      <c r="F218" s="211">
        <v>33</v>
      </c>
      <c r="G218" s="4">
        <v>82.5</v>
      </c>
      <c r="H218" s="145"/>
      <c r="I218" s="145"/>
      <c r="J218" s="136"/>
    </row>
    <row r="219" spans="1:10" ht="30">
      <c r="A219" s="92"/>
      <c r="B219" s="92">
        <v>75615</v>
      </c>
      <c r="C219" s="92" t="s">
        <v>35</v>
      </c>
      <c r="D219" s="94" t="s">
        <v>185</v>
      </c>
      <c r="E219" s="99">
        <f>E220+E221+E222+E223+E224+E225+E226</f>
        <v>827589</v>
      </c>
      <c r="F219" s="99">
        <f>F220+F221+F222+F223+F224+F225+F226</f>
        <v>831722.9</v>
      </c>
      <c r="G219" s="100">
        <f t="shared" si="7"/>
        <v>100.49951123081627</v>
      </c>
      <c r="H219" s="141"/>
      <c r="I219" s="141"/>
      <c r="J219" s="141"/>
    </row>
    <row r="220" spans="1:10" ht="15">
      <c r="A220" s="38"/>
      <c r="B220" s="37"/>
      <c r="C220" s="108" t="s">
        <v>186</v>
      </c>
      <c r="D220" s="85" t="s">
        <v>29</v>
      </c>
      <c r="E220" s="67">
        <v>679643</v>
      </c>
      <c r="F220" s="67">
        <v>719447</v>
      </c>
      <c r="G220" s="59">
        <f t="shared" si="7"/>
        <v>105.85660412893239</v>
      </c>
      <c r="H220" s="145"/>
      <c r="I220" s="145"/>
      <c r="J220" s="136"/>
    </row>
    <row r="221" spans="1:10" ht="15">
      <c r="A221" s="38"/>
      <c r="B221" s="38"/>
      <c r="C221" s="108" t="s">
        <v>187</v>
      </c>
      <c r="D221" s="85" t="s">
        <v>30</v>
      </c>
      <c r="E221" s="67">
        <v>95440</v>
      </c>
      <c r="F221" s="67">
        <v>63511.8</v>
      </c>
      <c r="G221" s="65">
        <f t="shared" si="7"/>
        <v>66.54631181894383</v>
      </c>
      <c r="H221" s="145"/>
      <c r="I221" s="145"/>
      <c r="J221" s="136"/>
    </row>
    <row r="222" spans="1:10" s="5" customFormat="1" ht="15">
      <c r="A222" s="38"/>
      <c r="B222" s="38"/>
      <c r="C222" s="108" t="s">
        <v>188</v>
      </c>
      <c r="D222" s="85" t="s">
        <v>31</v>
      </c>
      <c r="E222" s="67">
        <v>43126</v>
      </c>
      <c r="F222" s="67">
        <v>42498</v>
      </c>
      <c r="G222" s="65">
        <f t="shared" si="7"/>
        <v>98.5438018828549</v>
      </c>
      <c r="H222" s="145"/>
      <c r="I222" s="145"/>
      <c r="J222" s="136"/>
    </row>
    <row r="223" spans="1:10" ht="15">
      <c r="A223" s="38"/>
      <c r="B223" s="37"/>
      <c r="C223" s="108" t="s">
        <v>189</v>
      </c>
      <c r="D223" s="85" t="s">
        <v>32</v>
      </c>
      <c r="E223" s="67">
        <v>3680</v>
      </c>
      <c r="F223" s="67">
        <v>3574.5</v>
      </c>
      <c r="G223" s="59">
        <f t="shared" si="7"/>
        <v>97.13315217391305</v>
      </c>
      <c r="H223" s="145"/>
      <c r="I223" s="145"/>
      <c r="J223" s="136"/>
    </row>
    <row r="224" spans="1:10" ht="15">
      <c r="A224" s="38"/>
      <c r="B224" s="37"/>
      <c r="C224" s="108" t="s">
        <v>190</v>
      </c>
      <c r="D224" s="85" t="s">
        <v>53</v>
      </c>
      <c r="E224" s="67">
        <v>500</v>
      </c>
      <c r="F224" s="67">
        <v>222</v>
      </c>
      <c r="G224" s="59">
        <f>F224/E224*100</f>
        <v>44.4</v>
      </c>
      <c r="H224" s="145"/>
      <c r="I224" s="145"/>
      <c r="J224" s="136"/>
    </row>
    <row r="225" spans="1:10" ht="15">
      <c r="A225" s="38"/>
      <c r="B225" s="37"/>
      <c r="C225" s="108" t="s">
        <v>191</v>
      </c>
      <c r="D225" s="85" t="s">
        <v>18</v>
      </c>
      <c r="E225" s="67">
        <v>200</v>
      </c>
      <c r="F225" s="67">
        <v>17.6</v>
      </c>
      <c r="G225" s="59">
        <f>F225/E225*100</f>
        <v>8.8</v>
      </c>
      <c r="H225" s="145"/>
      <c r="I225" s="145"/>
      <c r="J225" s="136"/>
    </row>
    <row r="226" spans="1:10" ht="15">
      <c r="A226" s="38"/>
      <c r="B226" s="37"/>
      <c r="C226" s="108" t="s">
        <v>192</v>
      </c>
      <c r="D226" s="85" t="s">
        <v>81</v>
      </c>
      <c r="E226" s="67">
        <v>5000</v>
      </c>
      <c r="F226" s="67">
        <v>2452</v>
      </c>
      <c r="G226" s="59">
        <f t="shared" si="7"/>
        <v>49.04</v>
      </c>
      <c r="H226" s="145"/>
      <c r="I226" s="145"/>
      <c r="J226" s="136"/>
    </row>
    <row r="227" spans="1:10" ht="60">
      <c r="A227" s="92"/>
      <c r="B227" s="93">
        <v>75616</v>
      </c>
      <c r="C227" s="92" t="s">
        <v>35</v>
      </c>
      <c r="D227" s="94" t="s">
        <v>193</v>
      </c>
      <c r="E227" s="99">
        <f>SUM(E228:E236)</f>
        <v>1406912</v>
      </c>
      <c r="F227" s="99">
        <f>SUM(F228:F236)</f>
        <v>1307940.6300000001</v>
      </c>
      <c r="G227" s="96">
        <f t="shared" si="7"/>
        <v>92.96534751285085</v>
      </c>
      <c r="H227" s="141"/>
      <c r="I227" s="141"/>
      <c r="J227" s="141"/>
    </row>
    <row r="228" spans="1:10" ht="15">
      <c r="A228" s="38"/>
      <c r="B228" s="37"/>
      <c r="C228" s="108" t="s">
        <v>186</v>
      </c>
      <c r="D228" s="85" t="s">
        <v>29</v>
      </c>
      <c r="E228" s="67">
        <v>370650</v>
      </c>
      <c r="F228" s="67">
        <v>405920.83</v>
      </c>
      <c r="G228" s="59">
        <f t="shared" si="7"/>
        <v>109.51593956562795</v>
      </c>
      <c r="H228" s="145"/>
      <c r="I228" s="145"/>
      <c r="J228" s="136"/>
    </row>
    <row r="229" spans="1:10" ht="15">
      <c r="A229" s="38"/>
      <c r="B229" s="38"/>
      <c r="C229" s="108" t="s">
        <v>187</v>
      </c>
      <c r="D229" s="85" t="s">
        <v>30</v>
      </c>
      <c r="E229" s="67">
        <v>843812</v>
      </c>
      <c r="F229" s="67">
        <v>730895.81</v>
      </c>
      <c r="G229" s="65">
        <f t="shared" si="7"/>
        <v>86.61832374984002</v>
      </c>
      <c r="H229" s="145"/>
      <c r="I229" s="145"/>
      <c r="J229" s="136"/>
    </row>
    <row r="230" spans="1:10" ht="15">
      <c r="A230" s="38"/>
      <c r="B230" s="37"/>
      <c r="C230" s="108" t="s">
        <v>188</v>
      </c>
      <c r="D230" s="85" t="s">
        <v>31</v>
      </c>
      <c r="E230" s="67">
        <v>4200</v>
      </c>
      <c r="F230" s="67">
        <v>3801</v>
      </c>
      <c r="G230" s="59">
        <f t="shared" si="7"/>
        <v>90.5</v>
      </c>
      <c r="H230" s="145"/>
      <c r="I230" s="145"/>
      <c r="J230" s="136"/>
    </row>
    <row r="231" spans="1:10" ht="15">
      <c r="A231" s="38"/>
      <c r="B231" s="37"/>
      <c r="C231" s="108" t="s">
        <v>189</v>
      </c>
      <c r="D231" s="85" t="s">
        <v>32</v>
      </c>
      <c r="E231" s="67">
        <v>80950</v>
      </c>
      <c r="F231" s="67">
        <v>80070.76</v>
      </c>
      <c r="G231" s="59">
        <f t="shared" si="7"/>
        <v>98.91384805435453</v>
      </c>
      <c r="H231" s="145"/>
      <c r="I231" s="145"/>
      <c r="J231" s="136"/>
    </row>
    <row r="232" spans="1:10" ht="15">
      <c r="A232" s="38"/>
      <c r="B232" s="37"/>
      <c r="C232" s="108" t="s">
        <v>194</v>
      </c>
      <c r="D232" s="85" t="s">
        <v>33</v>
      </c>
      <c r="E232" s="67">
        <v>3000</v>
      </c>
      <c r="F232" s="67">
        <v>5507</v>
      </c>
      <c r="G232" s="59">
        <f t="shared" si="7"/>
        <v>183.56666666666666</v>
      </c>
      <c r="H232" s="145"/>
      <c r="I232" s="145"/>
      <c r="J232" s="136"/>
    </row>
    <row r="233" spans="1:10" ht="20.25" customHeight="1">
      <c r="A233" s="38"/>
      <c r="B233" s="38"/>
      <c r="C233" s="108" t="s">
        <v>195</v>
      </c>
      <c r="D233" s="85" t="s">
        <v>262</v>
      </c>
      <c r="E233" s="67">
        <v>300</v>
      </c>
      <c r="F233" s="67">
        <v>160</v>
      </c>
      <c r="G233" s="59">
        <f t="shared" si="7"/>
        <v>53.333333333333336</v>
      </c>
      <c r="H233" s="145"/>
      <c r="I233" s="145"/>
      <c r="J233" s="136"/>
    </row>
    <row r="234" spans="1:10" ht="15">
      <c r="A234" s="38"/>
      <c r="B234" s="37"/>
      <c r="C234" s="108" t="s">
        <v>190</v>
      </c>
      <c r="D234" s="85" t="s">
        <v>53</v>
      </c>
      <c r="E234" s="67">
        <v>80000</v>
      </c>
      <c r="F234" s="67">
        <v>54402.5</v>
      </c>
      <c r="G234" s="59">
        <f t="shared" si="7"/>
        <v>68.003125</v>
      </c>
      <c r="H234" s="145"/>
      <c r="I234" s="145"/>
      <c r="J234" s="136"/>
    </row>
    <row r="235" spans="1:10" ht="15">
      <c r="A235" s="38"/>
      <c r="B235" s="37"/>
      <c r="C235" s="108" t="s">
        <v>191</v>
      </c>
      <c r="D235" s="85" t="s">
        <v>18</v>
      </c>
      <c r="E235" s="67">
        <v>4000</v>
      </c>
      <c r="F235" s="67">
        <v>4717.18</v>
      </c>
      <c r="G235" s="65">
        <f>F235/E235*100</f>
        <v>117.9295</v>
      </c>
      <c r="H235" s="145"/>
      <c r="I235" s="145"/>
      <c r="J235" s="136"/>
    </row>
    <row r="236" spans="1:10" ht="24.75" customHeight="1">
      <c r="A236" s="38"/>
      <c r="B236" s="37"/>
      <c r="C236" s="108" t="s">
        <v>192</v>
      </c>
      <c r="D236" s="85" t="s">
        <v>81</v>
      </c>
      <c r="E236" s="67">
        <v>20000</v>
      </c>
      <c r="F236" s="67">
        <v>22465.55</v>
      </c>
      <c r="G236" s="59">
        <f t="shared" si="7"/>
        <v>112.32775</v>
      </c>
      <c r="H236" s="145"/>
      <c r="I236" s="145"/>
      <c r="J236" s="136"/>
    </row>
    <row r="237" spans="1:10" ht="31.5" customHeight="1">
      <c r="A237" s="39"/>
      <c r="B237" s="93">
        <v>75618</v>
      </c>
      <c r="C237" s="109" t="s">
        <v>35</v>
      </c>
      <c r="D237" s="94" t="s">
        <v>285</v>
      </c>
      <c r="E237" s="99">
        <f>E241+E242+E243</f>
        <v>58200</v>
      </c>
      <c r="F237" s="99">
        <f>F241+F242+F243</f>
        <v>59343.77</v>
      </c>
      <c r="G237" s="100">
        <f t="shared" si="7"/>
        <v>101.96524054982817</v>
      </c>
      <c r="H237" s="141"/>
      <c r="I237" s="141"/>
      <c r="J237" s="141"/>
    </row>
    <row r="238" spans="1:10" ht="28.5" customHeight="1" hidden="1">
      <c r="A238" s="38"/>
      <c r="B238" s="37"/>
      <c r="C238" s="108" t="s">
        <v>191</v>
      </c>
      <c r="D238" s="85" t="s">
        <v>18</v>
      </c>
      <c r="E238" s="143">
        <v>16000</v>
      </c>
      <c r="F238" s="143">
        <v>4698.62</v>
      </c>
      <c r="G238" s="144">
        <f>F238/E238*100</f>
        <v>29.366375</v>
      </c>
      <c r="H238" s="145"/>
      <c r="I238" s="145"/>
      <c r="J238" s="136"/>
    </row>
    <row r="239" spans="1:10" ht="15" hidden="1">
      <c r="A239" s="38"/>
      <c r="B239" s="37"/>
      <c r="C239" s="108" t="s">
        <v>192</v>
      </c>
      <c r="D239" s="85" t="s">
        <v>69</v>
      </c>
      <c r="E239" s="143">
        <v>50000</v>
      </c>
      <c r="F239" s="143">
        <v>9022.82</v>
      </c>
      <c r="G239" s="156">
        <f>F239/E239*100</f>
        <v>18.04564</v>
      </c>
      <c r="H239" s="145"/>
      <c r="I239" s="145"/>
      <c r="J239" s="136"/>
    </row>
    <row r="240" spans="1:10" ht="7.5" customHeight="1" hidden="1">
      <c r="A240" s="92"/>
      <c r="B240" s="93">
        <v>75618</v>
      </c>
      <c r="C240" s="92" t="s">
        <v>35</v>
      </c>
      <c r="D240" s="94" t="s">
        <v>196</v>
      </c>
      <c r="E240" s="138">
        <f>E241+E242+E243</f>
        <v>58200</v>
      </c>
      <c r="F240" s="138">
        <f>F241+F242+F243</f>
        <v>59343.77</v>
      </c>
      <c r="G240" s="139">
        <f>F240/E240*100</f>
        <v>101.96524054982817</v>
      </c>
      <c r="H240" s="141"/>
      <c r="I240" s="141"/>
      <c r="J240" s="141"/>
    </row>
    <row r="241" spans="1:10" ht="15">
      <c r="A241" s="38"/>
      <c r="B241" s="37"/>
      <c r="C241" s="108" t="s">
        <v>197</v>
      </c>
      <c r="D241" s="85" t="s">
        <v>34</v>
      </c>
      <c r="E241" s="67">
        <v>12000</v>
      </c>
      <c r="F241" s="67">
        <v>10306.43</v>
      </c>
      <c r="G241" s="59">
        <f t="shared" si="7"/>
        <v>85.88691666666666</v>
      </c>
      <c r="H241" s="145"/>
      <c r="I241" s="145"/>
      <c r="J241" s="136"/>
    </row>
    <row r="242" spans="1:10" ht="15">
      <c r="A242" s="38"/>
      <c r="B242" s="37"/>
      <c r="C242" s="108" t="s">
        <v>198</v>
      </c>
      <c r="D242" s="85" t="s">
        <v>199</v>
      </c>
      <c r="E242" s="67">
        <v>46000</v>
      </c>
      <c r="F242" s="67">
        <v>49037.34</v>
      </c>
      <c r="G242" s="59">
        <f t="shared" si="7"/>
        <v>106.60291304347824</v>
      </c>
      <c r="H242" s="145"/>
      <c r="I242" s="145"/>
      <c r="J242" s="136"/>
    </row>
    <row r="243" spans="1:10" ht="15">
      <c r="A243" s="38"/>
      <c r="B243" s="37"/>
      <c r="C243" s="108" t="s">
        <v>192</v>
      </c>
      <c r="D243" s="85" t="s">
        <v>81</v>
      </c>
      <c r="E243" s="67">
        <v>200</v>
      </c>
      <c r="F243" s="67">
        <v>0</v>
      </c>
      <c r="G243" s="59">
        <f>F243/E243*100</f>
        <v>0</v>
      </c>
      <c r="H243" s="145"/>
      <c r="I243" s="145"/>
      <c r="J243" s="136"/>
    </row>
    <row r="244" spans="1:10" ht="30">
      <c r="A244" s="92"/>
      <c r="B244" s="92">
        <v>75621</v>
      </c>
      <c r="C244" s="92" t="s">
        <v>35</v>
      </c>
      <c r="D244" s="94" t="s">
        <v>202</v>
      </c>
      <c r="E244" s="99">
        <f>E245+E246</f>
        <v>1720148</v>
      </c>
      <c r="F244" s="99">
        <f>F245+F246</f>
        <v>1656454.94</v>
      </c>
      <c r="G244" s="100">
        <f t="shared" si="7"/>
        <v>96.2972337264003</v>
      </c>
      <c r="H244" s="141"/>
      <c r="I244" s="141"/>
      <c r="J244" s="141"/>
    </row>
    <row r="245" spans="1:10" ht="15">
      <c r="A245" s="38"/>
      <c r="B245" s="38"/>
      <c r="C245" s="108" t="s">
        <v>200</v>
      </c>
      <c r="D245" s="85" t="s">
        <v>36</v>
      </c>
      <c r="E245" s="67">
        <v>1717148</v>
      </c>
      <c r="F245" s="67">
        <v>1654554</v>
      </c>
      <c r="G245" s="65">
        <f t="shared" si="7"/>
        <v>96.35476965293614</v>
      </c>
      <c r="H245" s="145"/>
      <c r="I245" s="145"/>
      <c r="J245" s="136"/>
    </row>
    <row r="246" spans="1:10" ht="15">
      <c r="A246" s="38"/>
      <c r="B246" s="38"/>
      <c r="C246" s="108" t="s">
        <v>201</v>
      </c>
      <c r="D246" s="85" t="s">
        <v>37</v>
      </c>
      <c r="E246" s="67">
        <v>3000</v>
      </c>
      <c r="F246" s="67">
        <v>1900.94</v>
      </c>
      <c r="G246" s="65">
        <f t="shared" si="7"/>
        <v>63.36466666666667</v>
      </c>
      <c r="H246" s="145"/>
      <c r="I246" s="145"/>
      <c r="J246" s="136"/>
    </row>
    <row r="247" spans="1:10" ht="30">
      <c r="A247" s="92"/>
      <c r="B247" s="93">
        <v>75647</v>
      </c>
      <c r="C247" s="92" t="s">
        <v>35</v>
      </c>
      <c r="D247" s="94" t="s">
        <v>203</v>
      </c>
      <c r="E247" s="138"/>
      <c r="F247" s="141"/>
      <c r="G247" s="139"/>
      <c r="H247" s="99">
        <f>H248+H249+H250</f>
        <v>0</v>
      </c>
      <c r="I247" s="99">
        <f>I248+I249+I250</f>
        <v>0</v>
      </c>
      <c r="J247" s="99">
        <v>0</v>
      </c>
    </row>
    <row r="248" spans="1:10" ht="15">
      <c r="A248" s="38"/>
      <c r="B248" s="37"/>
      <c r="C248" s="38">
        <v>4100</v>
      </c>
      <c r="D248" s="85" t="s">
        <v>7</v>
      </c>
      <c r="E248" s="143"/>
      <c r="F248" s="145"/>
      <c r="G248" s="134"/>
      <c r="H248" s="67">
        <v>0</v>
      </c>
      <c r="I248" s="67">
        <v>0</v>
      </c>
      <c r="J248" s="67">
        <v>0</v>
      </c>
    </row>
    <row r="249" spans="1:10" ht="15">
      <c r="A249" s="38"/>
      <c r="B249" s="37"/>
      <c r="C249" s="38">
        <v>4210</v>
      </c>
      <c r="D249" s="85" t="s">
        <v>10</v>
      </c>
      <c r="E249" s="143"/>
      <c r="F249" s="145"/>
      <c r="G249" s="134"/>
      <c r="H249" s="67">
        <v>0</v>
      </c>
      <c r="I249" s="67">
        <v>0</v>
      </c>
      <c r="J249" s="67">
        <v>0</v>
      </c>
    </row>
    <row r="250" spans="1:10" ht="15">
      <c r="A250" s="38"/>
      <c r="B250" s="37"/>
      <c r="C250" s="38">
        <v>4430</v>
      </c>
      <c r="D250" s="85" t="s">
        <v>179</v>
      </c>
      <c r="E250" s="143"/>
      <c r="F250" s="145"/>
      <c r="G250" s="134"/>
      <c r="H250" s="67">
        <v>0</v>
      </c>
      <c r="I250" s="67">
        <v>0</v>
      </c>
      <c r="J250" s="67">
        <v>0</v>
      </c>
    </row>
    <row r="251" spans="1:10" ht="14.25">
      <c r="A251" s="39">
        <v>757</v>
      </c>
      <c r="B251" s="68"/>
      <c r="C251" s="39" t="s">
        <v>35</v>
      </c>
      <c r="D251" s="105" t="s">
        <v>38</v>
      </c>
      <c r="E251" s="133"/>
      <c r="F251" s="136"/>
      <c r="G251" s="134"/>
      <c r="H251" s="70">
        <f>H252</f>
        <v>110000</v>
      </c>
      <c r="I251" s="70">
        <f>I252</f>
        <v>98594.22</v>
      </c>
      <c r="J251" s="70">
        <f>I251/H251*100</f>
        <v>89.63110909090909</v>
      </c>
    </row>
    <row r="252" spans="1:10" ht="15">
      <c r="A252" s="38"/>
      <c r="B252" s="93">
        <v>75702</v>
      </c>
      <c r="C252" s="92" t="s">
        <v>35</v>
      </c>
      <c r="D252" s="94" t="s">
        <v>204</v>
      </c>
      <c r="E252" s="138"/>
      <c r="F252" s="141"/>
      <c r="G252" s="165"/>
      <c r="H252" s="99">
        <f>H253</f>
        <v>110000</v>
      </c>
      <c r="I252" s="99">
        <f>I253</f>
        <v>98594.22</v>
      </c>
      <c r="J252" s="99">
        <f>I252/H252*100</f>
        <v>89.63110909090909</v>
      </c>
    </row>
    <row r="253" spans="1:10" ht="30">
      <c r="A253" s="38"/>
      <c r="B253" s="37"/>
      <c r="C253" s="38">
        <v>8070</v>
      </c>
      <c r="D253" s="85" t="s">
        <v>205</v>
      </c>
      <c r="E253" s="143"/>
      <c r="F253" s="145"/>
      <c r="G253" s="134"/>
      <c r="H253" s="67">
        <v>110000</v>
      </c>
      <c r="I253" s="67">
        <v>98594.22</v>
      </c>
      <c r="J253" s="67">
        <f>I253/H253*100</f>
        <v>89.63110909090909</v>
      </c>
    </row>
    <row r="254" spans="1:10" ht="26.25" customHeight="1">
      <c r="A254" s="39">
        <v>758</v>
      </c>
      <c r="B254" s="68"/>
      <c r="C254" s="39" t="s">
        <v>35</v>
      </c>
      <c r="D254" s="105" t="s">
        <v>39</v>
      </c>
      <c r="E254" s="70">
        <v>3710876.8</v>
      </c>
      <c r="F254" s="70">
        <v>3715069.21</v>
      </c>
      <c r="G254" s="44">
        <f t="shared" si="7"/>
        <v>100.11297626480082</v>
      </c>
      <c r="H254" s="70">
        <f>H261+H267</f>
        <v>51682</v>
      </c>
      <c r="I254" s="70">
        <f>I261+I267</f>
        <v>8270.77</v>
      </c>
      <c r="J254" s="70">
        <f>I254/H254*100</f>
        <v>16.00319260090554</v>
      </c>
    </row>
    <row r="255" spans="1:10" ht="24.75" customHeight="1">
      <c r="A255" s="92"/>
      <c r="B255" s="92">
        <v>75801</v>
      </c>
      <c r="C255" s="92" t="s">
        <v>35</v>
      </c>
      <c r="D255" s="94" t="s">
        <v>206</v>
      </c>
      <c r="E255" s="99">
        <f>E256</f>
        <v>3060020</v>
      </c>
      <c r="F255" s="99">
        <f>F256</f>
        <v>3060020</v>
      </c>
      <c r="G255" s="100">
        <f t="shared" si="7"/>
        <v>100</v>
      </c>
      <c r="H255" s="138"/>
      <c r="I255" s="138"/>
      <c r="J255" s="138"/>
    </row>
    <row r="256" spans="1:10" ht="26.25" customHeight="1">
      <c r="A256" s="38"/>
      <c r="B256" s="37"/>
      <c r="C256" s="38">
        <v>2920</v>
      </c>
      <c r="D256" s="85" t="s">
        <v>40</v>
      </c>
      <c r="E256" s="67">
        <v>3060020</v>
      </c>
      <c r="F256" s="67">
        <v>3060020</v>
      </c>
      <c r="G256" s="59">
        <f t="shared" si="7"/>
        <v>100</v>
      </c>
      <c r="H256" s="143"/>
      <c r="I256" s="143"/>
      <c r="J256" s="133"/>
    </row>
    <row r="257" spans="1:10" ht="26.25" customHeight="1">
      <c r="A257" s="38"/>
      <c r="B257" s="68">
        <v>75802</v>
      </c>
      <c r="C257" s="39" t="s">
        <v>35</v>
      </c>
      <c r="D257" s="105" t="s">
        <v>354</v>
      </c>
      <c r="E257" s="70">
        <v>0</v>
      </c>
      <c r="F257" s="70">
        <v>0</v>
      </c>
      <c r="G257" s="44">
        <v>0</v>
      </c>
      <c r="H257" s="143"/>
      <c r="I257" s="143"/>
      <c r="J257" s="133"/>
    </row>
    <row r="258" spans="1:10" ht="26.25" customHeight="1">
      <c r="A258" s="38"/>
      <c r="B258" s="37"/>
      <c r="C258" s="38">
        <v>2750</v>
      </c>
      <c r="D258" s="85" t="s">
        <v>355</v>
      </c>
      <c r="E258" s="67">
        <v>0</v>
      </c>
      <c r="F258" s="67">
        <v>0</v>
      </c>
      <c r="G258" s="59">
        <v>0</v>
      </c>
      <c r="H258" s="143"/>
      <c r="I258" s="143"/>
      <c r="J258" s="133"/>
    </row>
    <row r="259" spans="1:10" s="5" customFormat="1" ht="24.75" customHeight="1">
      <c r="A259" s="92"/>
      <c r="B259" s="93">
        <v>75807</v>
      </c>
      <c r="C259" s="92" t="s">
        <v>35</v>
      </c>
      <c r="D259" s="94" t="s">
        <v>78</v>
      </c>
      <c r="E259" s="99">
        <f>E260</f>
        <v>626107</v>
      </c>
      <c r="F259" s="99">
        <f>F260</f>
        <v>626107</v>
      </c>
      <c r="G259" s="96">
        <f t="shared" si="7"/>
        <v>100</v>
      </c>
      <c r="H259" s="138"/>
      <c r="I259" s="138"/>
      <c r="J259" s="138"/>
    </row>
    <row r="260" spans="1:10" ht="30.75" customHeight="1">
      <c r="A260" s="38"/>
      <c r="B260" s="37"/>
      <c r="C260" s="38">
        <v>2920</v>
      </c>
      <c r="D260" s="85" t="s">
        <v>40</v>
      </c>
      <c r="E260" s="67">
        <v>626107</v>
      </c>
      <c r="F260" s="67">
        <v>626107</v>
      </c>
      <c r="G260" s="59">
        <f t="shared" si="7"/>
        <v>100</v>
      </c>
      <c r="H260" s="143"/>
      <c r="I260" s="143"/>
      <c r="J260" s="133"/>
    </row>
    <row r="261" spans="1:10" ht="31.5" customHeight="1">
      <c r="A261" s="92"/>
      <c r="B261" s="93">
        <v>75809</v>
      </c>
      <c r="C261" s="92" t="s">
        <v>35</v>
      </c>
      <c r="D261" s="94" t="s">
        <v>207</v>
      </c>
      <c r="E261" s="133">
        <v>0</v>
      </c>
      <c r="F261" s="133">
        <v>0</v>
      </c>
      <c r="G261" s="134">
        <v>0</v>
      </c>
      <c r="H261" s="99">
        <v>11132</v>
      </c>
      <c r="I261" s="99">
        <v>8270.77</v>
      </c>
      <c r="J261" s="99">
        <f>I261/H261*100</f>
        <v>74.29725116780453</v>
      </c>
    </row>
    <row r="262" spans="1:10" ht="15">
      <c r="A262" s="38"/>
      <c r="B262" s="37"/>
      <c r="C262" s="38">
        <v>2310</v>
      </c>
      <c r="D262" s="85" t="s">
        <v>351</v>
      </c>
      <c r="E262" s="143">
        <v>0</v>
      </c>
      <c r="F262" s="143">
        <v>0</v>
      </c>
      <c r="G262" s="156">
        <v>0</v>
      </c>
      <c r="H262" s="67">
        <v>0</v>
      </c>
      <c r="I262" s="67">
        <v>0</v>
      </c>
      <c r="J262" s="67">
        <v>0</v>
      </c>
    </row>
    <row r="263" spans="1:10" ht="30">
      <c r="A263" s="38"/>
      <c r="B263" s="37"/>
      <c r="C263" s="38">
        <v>2900</v>
      </c>
      <c r="D263" s="85" t="s">
        <v>360</v>
      </c>
      <c r="E263" s="143"/>
      <c r="F263" s="143"/>
      <c r="G263" s="156"/>
      <c r="H263" s="67">
        <v>11132</v>
      </c>
      <c r="I263" s="67">
        <v>8270.77</v>
      </c>
      <c r="J263" s="67">
        <v>74.3</v>
      </c>
    </row>
    <row r="264" spans="1:10" ht="25.5" customHeight="1">
      <c r="A264" s="92"/>
      <c r="B264" s="93">
        <v>75814</v>
      </c>
      <c r="C264" s="92" t="s">
        <v>35</v>
      </c>
      <c r="D264" s="94" t="s">
        <v>39</v>
      </c>
      <c r="E264" s="99">
        <v>21423.8</v>
      </c>
      <c r="F264" s="99">
        <v>25616.21</v>
      </c>
      <c r="G264" s="127">
        <f t="shared" si="7"/>
        <v>119.56893735004994</v>
      </c>
      <c r="H264" s="138"/>
      <c r="I264" s="138"/>
      <c r="J264" s="138"/>
    </row>
    <row r="265" spans="1:10" ht="27.75" customHeight="1">
      <c r="A265" s="38"/>
      <c r="B265" s="37"/>
      <c r="C265" s="108" t="s">
        <v>254</v>
      </c>
      <c r="D265" s="85" t="s">
        <v>74</v>
      </c>
      <c r="E265" s="67">
        <v>7000</v>
      </c>
      <c r="F265" s="67">
        <v>11192.41</v>
      </c>
      <c r="G265" s="64">
        <f t="shared" si="7"/>
        <v>159.8915714285714</v>
      </c>
      <c r="H265" s="143"/>
      <c r="I265" s="143"/>
      <c r="J265" s="133"/>
    </row>
    <row r="266" spans="1:10" ht="27.75" customHeight="1">
      <c r="A266" s="38"/>
      <c r="B266" s="37"/>
      <c r="C266" s="108" t="s">
        <v>275</v>
      </c>
      <c r="D266" s="85" t="s">
        <v>351</v>
      </c>
      <c r="E266" s="67">
        <v>14423.8</v>
      </c>
      <c r="F266" s="67">
        <v>14423.8</v>
      </c>
      <c r="G266" s="64">
        <v>100</v>
      </c>
      <c r="H266" s="143"/>
      <c r="I266" s="143"/>
      <c r="J266" s="133"/>
    </row>
    <row r="267" spans="1:10" ht="25.5" customHeight="1">
      <c r="A267" s="92"/>
      <c r="B267" s="92">
        <v>75818</v>
      </c>
      <c r="C267" s="92" t="s">
        <v>35</v>
      </c>
      <c r="D267" s="94" t="s">
        <v>97</v>
      </c>
      <c r="E267" s="138"/>
      <c r="F267" s="141"/>
      <c r="G267" s="139"/>
      <c r="H267" s="99">
        <v>40550</v>
      </c>
      <c r="I267" s="99">
        <v>0</v>
      </c>
      <c r="J267" s="99">
        <v>0</v>
      </c>
    </row>
    <row r="268" spans="1:10" ht="25.5" customHeight="1">
      <c r="A268" s="92"/>
      <c r="B268" s="92"/>
      <c r="C268" s="38">
        <v>4810</v>
      </c>
      <c r="D268" s="85" t="s">
        <v>302</v>
      </c>
      <c r="E268" s="143"/>
      <c r="F268" s="145"/>
      <c r="G268" s="156"/>
      <c r="H268" s="67">
        <v>13700</v>
      </c>
      <c r="I268" s="67">
        <v>0</v>
      </c>
      <c r="J268" s="67">
        <v>0</v>
      </c>
    </row>
    <row r="269" spans="1:10" ht="27" customHeight="1">
      <c r="A269" s="38"/>
      <c r="B269" s="38"/>
      <c r="C269" s="38">
        <v>4810</v>
      </c>
      <c r="D269" s="85" t="s">
        <v>208</v>
      </c>
      <c r="E269" s="143"/>
      <c r="F269" s="145"/>
      <c r="G269" s="156"/>
      <c r="H269" s="67">
        <v>26850</v>
      </c>
      <c r="I269" s="67">
        <v>0</v>
      </c>
      <c r="J269" s="67">
        <v>0</v>
      </c>
    </row>
    <row r="270" spans="1:10" ht="29.25" customHeight="1">
      <c r="A270" s="92"/>
      <c r="B270" s="92">
        <v>75831</v>
      </c>
      <c r="C270" s="92" t="s">
        <v>35</v>
      </c>
      <c r="D270" s="94" t="s">
        <v>286</v>
      </c>
      <c r="E270" s="99">
        <v>3326</v>
      </c>
      <c r="F270" s="99">
        <v>3326</v>
      </c>
      <c r="G270" s="96">
        <v>100</v>
      </c>
      <c r="H270" s="138"/>
      <c r="I270" s="138"/>
      <c r="J270" s="138"/>
    </row>
    <row r="271" spans="1:10" ht="24.75" customHeight="1">
      <c r="A271" s="38"/>
      <c r="B271" s="38"/>
      <c r="C271" s="38">
        <v>2920</v>
      </c>
      <c r="D271" s="85" t="s">
        <v>40</v>
      </c>
      <c r="E271" s="67">
        <v>3326</v>
      </c>
      <c r="F271" s="67">
        <v>3326</v>
      </c>
      <c r="G271" s="59">
        <v>100</v>
      </c>
      <c r="H271" s="143"/>
      <c r="I271" s="143"/>
      <c r="J271" s="143"/>
    </row>
    <row r="272" spans="1:10" ht="29.25" customHeight="1">
      <c r="A272" s="39">
        <v>801</v>
      </c>
      <c r="B272" s="39"/>
      <c r="C272" s="39" t="s">
        <v>35</v>
      </c>
      <c r="D272" s="105" t="s">
        <v>41</v>
      </c>
      <c r="E272" s="70">
        <v>119245</v>
      </c>
      <c r="F272" s="70">
        <v>81033.61</v>
      </c>
      <c r="G272" s="45">
        <f>F272/E272*100</f>
        <v>67.95556207807455</v>
      </c>
      <c r="H272" s="70">
        <f>H273+H300+H311+H336+H339+H363+H375+H380+H387</f>
        <v>4475435.8</v>
      </c>
      <c r="I272" s="70">
        <f>I273+I300+I311+I336+I339+I363+I375+I380+I387</f>
        <v>4328761.59</v>
      </c>
      <c r="J272" s="70">
        <f>I272/H272*100</f>
        <v>96.72268318540063</v>
      </c>
    </row>
    <row r="273" spans="1:10" ht="32.25" customHeight="1">
      <c r="A273" s="92"/>
      <c r="B273" s="92">
        <v>80101</v>
      </c>
      <c r="C273" s="92" t="s">
        <v>35</v>
      </c>
      <c r="D273" s="94" t="s">
        <v>209</v>
      </c>
      <c r="E273" s="99">
        <f>E274+E275+E276+E277+E278</f>
        <v>16283</v>
      </c>
      <c r="F273" s="99">
        <f>F274+F275+F276+F277+F278</f>
        <v>210.32</v>
      </c>
      <c r="G273" s="100">
        <f>F273/E273*100</f>
        <v>1.2916538721365842</v>
      </c>
      <c r="H273" s="99">
        <f>SUM(H279:H299)</f>
        <v>1830917</v>
      </c>
      <c r="I273" s="99">
        <f>SUM(I279:I299)</f>
        <v>1804289.1800000002</v>
      </c>
      <c r="J273" s="99">
        <f>I273/H273*100</f>
        <v>98.54565662998378</v>
      </c>
    </row>
    <row r="274" spans="1:10" ht="32.25" customHeight="1">
      <c r="A274" s="92"/>
      <c r="B274" s="93"/>
      <c r="C274" s="108" t="s">
        <v>191</v>
      </c>
      <c r="D274" s="85" t="s">
        <v>211</v>
      </c>
      <c r="E274" s="67">
        <v>200</v>
      </c>
      <c r="F274" s="67">
        <v>72</v>
      </c>
      <c r="G274" s="59">
        <v>36</v>
      </c>
      <c r="H274" s="143"/>
      <c r="I274" s="143"/>
      <c r="J274" s="143"/>
    </row>
    <row r="275" spans="1:10" ht="32.25" customHeight="1">
      <c r="A275" s="92"/>
      <c r="B275" s="93"/>
      <c r="C275" s="108" t="s">
        <v>287</v>
      </c>
      <c r="D275" s="85" t="s">
        <v>288</v>
      </c>
      <c r="E275" s="67">
        <v>16083</v>
      </c>
      <c r="F275" s="67">
        <v>83.41</v>
      </c>
      <c r="G275" s="59">
        <v>0.52</v>
      </c>
      <c r="H275" s="143"/>
      <c r="I275" s="143"/>
      <c r="J275" s="143"/>
    </row>
    <row r="276" spans="1:10" ht="32.25" customHeight="1">
      <c r="A276" s="92"/>
      <c r="B276" s="93"/>
      <c r="C276" s="108" t="s">
        <v>343</v>
      </c>
      <c r="D276" s="85" t="s">
        <v>348</v>
      </c>
      <c r="E276" s="67">
        <v>0</v>
      </c>
      <c r="F276" s="67">
        <v>0</v>
      </c>
      <c r="G276" s="59">
        <v>0</v>
      </c>
      <c r="H276" s="143"/>
      <c r="I276" s="143"/>
      <c r="J276" s="143"/>
    </row>
    <row r="277" spans="1:10" ht="30" customHeight="1">
      <c r="A277" s="92"/>
      <c r="B277" s="93"/>
      <c r="C277" s="108" t="s">
        <v>275</v>
      </c>
      <c r="D277" s="85" t="s">
        <v>210</v>
      </c>
      <c r="E277" s="67">
        <v>0</v>
      </c>
      <c r="F277" s="67">
        <v>0</v>
      </c>
      <c r="G277" s="59">
        <v>0</v>
      </c>
      <c r="H277" s="143"/>
      <c r="I277" s="143"/>
      <c r="J277" s="143"/>
    </row>
    <row r="278" spans="1:10" ht="36.75" customHeight="1">
      <c r="A278" s="92"/>
      <c r="B278" s="93"/>
      <c r="C278" s="108" t="s">
        <v>344</v>
      </c>
      <c r="D278" s="85" t="s">
        <v>356</v>
      </c>
      <c r="E278" s="67">
        <v>0</v>
      </c>
      <c r="F278" s="67">
        <v>54.91</v>
      </c>
      <c r="G278" s="59">
        <v>0</v>
      </c>
      <c r="H278" s="143"/>
      <c r="I278" s="143"/>
      <c r="J278" s="143"/>
    </row>
    <row r="279" spans="1:10" ht="15">
      <c r="A279" s="38"/>
      <c r="B279" s="37"/>
      <c r="C279" s="38">
        <v>3020</v>
      </c>
      <c r="D279" s="85" t="s">
        <v>89</v>
      </c>
      <c r="E279" s="143"/>
      <c r="F279" s="145"/>
      <c r="G279" s="134"/>
      <c r="H279" s="67">
        <v>72666</v>
      </c>
      <c r="I279" s="67">
        <v>72665.78</v>
      </c>
      <c r="J279" s="67">
        <f aca="true" t="shared" si="8" ref="J279:J310">I279/H279*100</f>
        <v>99.99969724492885</v>
      </c>
    </row>
    <row r="280" spans="1:10" ht="15">
      <c r="A280" s="38"/>
      <c r="B280" s="38"/>
      <c r="C280" s="38">
        <v>4010</v>
      </c>
      <c r="D280" s="85" t="s">
        <v>42</v>
      </c>
      <c r="E280" s="143"/>
      <c r="F280" s="145"/>
      <c r="G280" s="147"/>
      <c r="H280" s="67">
        <v>1224034</v>
      </c>
      <c r="I280" s="67">
        <v>1200933.83</v>
      </c>
      <c r="J280" s="67">
        <f t="shared" si="8"/>
        <v>98.11278363182723</v>
      </c>
    </row>
    <row r="281" spans="1:10" s="5" customFormat="1" ht="15">
      <c r="A281" s="38"/>
      <c r="B281" s="37"/>
      <c r="C281" s="38">
        <v>4040</v>
      </c>
      <c r="D281" s="85" t="s">
        <v>24</v>
      </c>
      <c r="E281" s="143"/>
      <c r="F281" s="145"/>
      <c r="G281" s="134"/>
      <c r="H281" s="67">
        <v>88393</v>
      </c>
      <c r="I281" s="67">
        <v>88392.21</v>
      </c>
      <c r="J281" s="67">
        <f t="shared" si="8"/>
        <v>99.99910626407069</v>
      </c>
    </row>
    <row r="282" spans="1:10" ht="15">
      <c r="A282" s="38"/>
      <c r="B282" s="37"/>
      <c r="C282" s="38">
        <v>4110</v>
      </c>
      <c r="D282" s="85" t="s">
        <v>25</v>
      </c>
      <c r="E282" s="143"/>
      <c r="F282" s="145"/>
      <c r="G282" s="147"/>
      <c r="H282" s="67">
        <v>230841</v>
      </c>
      <c r="I282" s="67">
        <v>228046.88</v>
      </c>
      <c r="J282" s="67">
        <f t="shared" si="8"/>
        <v>98.78959110383337</v>
      </c>
    </row>
    <row r="283" spans="1:10" ht="15">
      <c r="A283" s="38"/>
      <c r="B283" s="37"/>
      <c r="C283" s="38">
        <v>4120</v>
      </c>
      <c r="D283" s="85" t="s">
        <v>72</v>
      </c>
      <c r="E283" s="143"/>
      <c r="F283" s="145"/>
      <c r="G283" s="134"/>
      <c r="H283" s="67">
        <v>28397</v>
      </c>
      <c r="I283" s="67">
        <v>28395.81</v>
      </c>
      <c r="J283" s="67">
        <f t="shared" si="8"/>
        <v>99.99580941648766</v>
      </c>
    </row>
    <row r="284" spans="1:10" ht="15">
      <c r="A284" s="38"/>
      <c r="B284" s="37"/>
      <c r="C284" s="38">
        <v>4170</v>
      </c>
      <c r="D284" s="85" t="s">
        <v>218</v>
      </c>
      <c r="E284" s="143"/>
      <c r="F284" s="145"/>
      <c r="G284" s="134"/>
      <c r="H284" s="67">
        <v>1</v>
      </c>
      <c r="I284" s="67">
        <v>1</v>
      </c>
      <c r="J284" s="67">
        <f t="shared" si="8"/>
        <v>100</v>
      </c>
    </row>
    <row r="285" spans="1:10" ht="15">
      <c r="A285" s="38"/>
      <c r="B285" s="37"/>
      <c r="C285" s="38">
        <v>4210</v>
      </c>
      <c r="D285" s="85" t="s">
        <v>10</v>
      </c>
      <c r="E285" s="143"/>
      <c r="F285" s="145"/>
      <c r="G285" s="134"/>
      <c r="H285" s="67">
        <v>62565</v>
      </c>
      <c r="I285" s="67">
        <v>62564.67</v>
      </c>
      <c r="J285" s="67">
        <f t="shared" si="8"/>
        <v>99.9994725485495</v>
      </c>
    </row>
    <row r="286" spans="1:10" ht="15">
      <c r="A286" s="38"/>
      <c r="B286" s="37"/>
      <c r="C286" s="38">
        <v>4240</v>
      </c>
      <c r="D286" s="85" t="s">
        <v>43</v>
      </c>
      <c r="E286" s="143"/>
      <c r="F286" s="145"/>
      <c r="G286" s="134"/>
      <c r="H286" s="67">
        <v>1000</v>
      </c>
      <c r="I286" s="67">
        <v>985.12</v>
      </c>
      <c r="J286" s="67">
        <f t="shared" si="8"/>
        <v>98.512</v>
      </c>
    </row>
    <row r="287" spans="1:10" ht="15">
      <c r="A287" s="38"/>
      <c r="B287" s="37"/>
      <c r="C287" s="38">
        <v>4260</v>
      </c>
      <c r="D287" s="85" t="s">
        <v>14</v>
      </c>
      <c r="E287" s="143"/>
      <c r="F287" s="145"/>
      <c r="G287" s="134"/>
      <c r="H287" s="67">
        <v>38635</v>
      </c>
      <c r="I287" s="67">
        <v>38634.24</v>
      </c>
      <c r="J287" s="67">
        <f t="shared" si="8"/>
        <v>99.9980328717484</v>
      </c>
    </row>
    <row r="288" spans="1:10" ht="15">
      <c r="A288" s="38"/>
      <c r="B288" s="37"/>
      <c r="C288" s="38">
        <v>4270</v>
      </c>
      <c r="D288" s="85" t="s">
        <v>54</v>
      </c>
      <c r="E288" s="143"/>
      <c r="F288" s="145"/>
      <c r="G288" s="134"/>
      <c r="H288" s="67">
        <v>0</v>
      </c>
      <c r="I288" s="67">
        <v>0</v>
      </c>
      <c r="J288" s="67">
        <v>0</v>
      </c>
    </row>
    <row r="289" spans="1:10" ht="15">
      <c r="A289" s="38"/>
      <c r="B289" s="37"/>
      <c r="C289" s="38">
        <v>4280</v>
      </c>
      <c r="D289" s="85" t="s">
        <v>96</v>
      </c>
      <c r="E289" s="143"/>
      <c r="F289" s="145"/>
      <c r="G289" s="134"/>
      <c r="H289" s="67">
        <v>1063</v>
      </c>
      <c r="I289" s="67">
        <v>1063</v>
      </c>
      <c r="J289" s="67">
        <f t="shared" si="8"/>
        <v>100</v>
      </c>
    </row>
    <row r="290" spans="1:10" ht="15">
      <c r="A290" s="38"/>
      <c r="B290" s="37"/>
      <c r="C290" s="38">
        <v>4300</v>
      </c>
      <c r="D290" s="85" t="s">
        <v>8</v>
      </c>
      <c r="E290" s="143"/>
      <c r="F290" s="145"/>
      <c r="G290" s="134"/>
      <c r="H290" s="67">
        <v>13600</v>
      </c>
      <c r="I290" s="67">
        <v>13041.57</v>
      </c>
      <c r="J290" s="67">
        <f t="shared" si="8"/>
        <v>95.89389705882353</v>
      </c>
    </row>
    <row r="291" spans="1:10" ht="15">
      <c r="A291" s="38"/>
      <c r="B291" s="37"/>
      <c r="C291" s="38">
        <v>4350</v>
      </c>
      <c r="D291" s="85" t="s">
        <v>84</v>
      </c>
      <c r="E291" s="143"/>
      <c r="F291" s="145"/>
      <c r="G291" s="134"/>
      <c r="H291" s="67">
        <v>351</v>
      </c>
      <c r="I291" s="67">
        <v>350.88</v>
      </c>
      <c r="J291" s="67">
        <f t="shared" si="8"/>
        <v>99.96581196581197</v>
      </c>
    </row>
    <row r="292" spans="1:10" ht="30">
      <c r="A292" s="52"/>
      <c r="B292" s="52"/>
      <c r="C292" s="52">
        <v>4370</v>
      </c>
      <c r="D292" s="77" t="s">
        <v>159</v>
      </c>
      <c r="E292" s="166"/>
      <c r="F292" s="167"/>
      <c r="G292" s="147"/>
      <c r="H292" s="54">
        <v>3900</v>
      </c>
      <c r="I292" s="54">
        <v>3743.88</v>
      </c>
      <c r="J292" s="49">
        <f t="shared" si="8"/>
        <v>95.99692307692308</v>
      </c>
    </row>
    <row r="293" spans="1:10" ht="15">
      <c r="A293" s="38"/>
      <c r="B293" s="37"/>
      <c r="C293" s="38">
        <v>4410</v>
      </c>
      <c r="D293" s="85" t="s">
        <v>26</v>
      </c>
      <c r="E293" s="143"/>
      <c r="F293" s="145"/>
      <c r="G293" s="147"/>
      <c r="H293" s="67">
        <v>2025</v>
      </c>
      <c r="I293" s="67">
        <v>2024.31</v>
      </c>
      <c r="J293" s="67">
        <f t="shared" si="8"/>
        <v>99.96592592592593</v>
      </c>
    </row>
    <row r="294" spans="1:10" ht="15">
      <c r="A294" s="38"/>
      <c r="B294" s="38"/>
      <c r="C294" s="38">
        <v>4430</v>
      </c>
      <c r="D294" s="85" t="s">
        <v>15</v>
      </c>
      <c r="E294" s="143"/>
      <c r="F294" s="145"/>
      <c r="G294" s="147"/>
      <c r="H294" s="67">
        <v>5000</v>
      </c>
      <c r="I294" s="67">
        <v>5000</v>
      </c>
      <c r="J294" s="67">
        <f t="shared" si="8"/>
        <v>100</v>
      </c>
    </row>
    <row r="295" spans="1:10" ht="15">
      <c r="A295" s="38"/>
      <c r="B295" s="37"/>
      <c r="C295" s="38">
        <v>4440</v>
      </c>
      <c r="D295" s="85" t="s">
        <v>23</v>
      </c>
      <c r="E295" s="143"/>
      <c r="F295" s="145"/>
      <c r="G295" s="134"/>
      <c r="H295" s="67">
        <v>58211</v>
      </c>
      <c r="I295" s="67">
        <v>58211</v>
      </c>
      <c r="J295" s="49">
        <f t="shared" si="8"/>
        <v>100</v>
      </c>
    </row>
    <row r="296" spans="1:10" ht="30">
      <c r="A296" s="52"/>
      <c r="B296" s="52"/>
      <c r="C296" s="52">
        <v>4700</v>
      </c>
      <c r="D296" s="77" t="s">
        <v>160</v>
      </c>
      <c r="E296" s="166"/>
      <c r="F296" s="167"/>
      <c r="G296" s="168"/>
      <c r="H296" s="54">
        <v>235</v>
      </c>
      <c r="I296" s="54">
        <v>235</v>
      </c>
      <c r="J296" s="49">
        <f t="shared" si="8"/>
        <v>100</v>
      </c>
    </row>
    <row r="297" spans="1:10" ht="30">
      <c r="A297" s="52"/>
      <c r="B297" s="52"/>
      <c r="C297" s="52">
        <v>4740</v>
      </c>
      <c r="D297" s="77" t="s">
        <v>161</v>
      </c>
      <c r="E297" s="166"/>
      <c r="F297" s="167"/>
      <c r="G297" s="168"/>
      <c r="H297" s="54">
        <v>0</v>
      </c>
      <c r="I297" s="54">
        <v>0</v>
      </c>
      <c r="J297" s="49">
        <v>0</v>
      </c>
    </row>
    <row r="298" spans="1:10" ht="30">
      <c r="A298" s="52"/>
      <c r="B298" s="52"/>
      <c r="C298" s="52">
        <v>4750</v>
      </c>
      <c r="D298" s="77" t="s">
        <v>162</v>
      </c>
      <c r="E298" s="166"/>
      <c r="F298" s="167"/>
      <c r="G298" s="168"/>
      <c r="H298" s="54">
        <v>0</v>
      </c>
      <c r="I298" s="54">
        <v>0</v>
      </c>
      <c r="J298" s="49">
        <v>0</v>
      </c>
    </row>
    <row r="299" spans="1:10" ht="15">
      <c r="A299" s="52"/>
      <c r="B299" s="52"/>
      <c r="C299" s="52">
        <v>6060</v>
      </c>
      <c r="D299" s="77" t="s">
        <v>359</v>
      </c>
      <c r="E299" s="166"/>
      <c r="F299" s="167"/>
      <c r="G299" s="168"/>
      <c r="H299" s="54">
        <v>0</v>
      </c>
      <c r="I299" s="54">
        <v>0</v>
      </c>
      <c r="J299" s="49">
        <v>0</v>
      </c>
    </row>
    <row r="300" spans="1:10" ht="15">
      <c r="A300" s="92"/>
      <c r="B300" s="92">
        <v>80103</v>
      </c>
      <c r="C300" s="92" t="s">
        <v>35</v>
      </c>
      <c r="D300" s="104" t="s">
        <v>264</v>
      </c>
      <c r="E300" s="133">
        <v>19872</v>
      </c>
      <c r="F300" s="135">
        <v>19872</v>
      </c>
      <c r="G300" s="147">
        <v>100</v>
      </c>
      <c r="H300" s="99">
        <f>SUM(H302:H310)</f>
        <v>256263</v>
      </c>
      <c r="I300" s="99">
        <f>SUM(I302:I310)</f>
        <v>231695.59</v>
      </c>
      <c r="J300" s="99">
        <f t="shared" si="8"/>
        <v>90.4132044032888</v>
      </c>
    </row>
    <row r="301" spans="1:10" ht="30">
      <c r="A301" s="92"/>
      <c r="B301" s="93"/>
      <c r="C301" s="38">
        <v>2030</v>
      </c>
      <c r="D301" s="85" t="s">
        <v>210</v>
      </c>
      <c r="E301" s="143">
        <v>19872</v>
      </c>
      <c r="F301" s="148">
        <v>19872</v>
      </c>
      <c r="G301" s="156">
        <v>100</v>
      </c>
      <c r="H301" s="99"/>
      <c r="I301" s="99"/>
      <c r="J301" s="99"/>
    </row>
    <row r="302" spans="1:10" ht="15">
      <c r="A302" s="38"/>
      <c r="B302" s="37"/>
      <c r="C302" s="38">
        <v>3020</v>
      </c>
      <c r="D302" s="35" t="s">
        <v>89</v>
      </c>
      <c r="E302" s="143"/>
      <c r="F302" s="145"/>
      <c r="G302" s="134"/>
      <c r="H302" s="67">
        <v>7510</v>
      </c>
      <c r="I302" s="67">
        <v>7509.06</v>
      </c>
      <c r="J302" s="67">
        <f t="shared" si="8"/>
        <v>99.98748335552598</v>
      </c>
    </row>
    <row r="303" spans="1:10" ht="15">
      <c r="A303" s="38"/>
      <c r="B303" s="38"/>
      <c r="C303" s="38">
        <v>4010</v>
      </c>
      <c r="D303" s="35" t="s">
        <v>42</v>
      </c>
      <c r="E303" s="143"/>
      <c r="F303" s="145"/>
      <c r="G303" s="147"/>
      <c r="H303" s="67">
        <v>179777</v>
      </c>
      <c r="I303" s="67">
        <v>158599.42</v>
      </c>
      <c r="J303" s="67">
        <f t="shared" si="8"/>
        <v>88.22008377044895</v>
      </c>
    </row>
    <row r="304" spans="1:10" ht="15">
      <c r="A304" s="38"/>
      <c r="B304" s="38"/>
      <c r="C304" s="38">
        <v>4040</v>
      </c>
      <c r="D304" s="35" t="s">
        <v>24</v>
      </c>
      <c r="E304" s="143"/>
      <c r="F304" s="145"/>
      <c r="G304" s="147"/>
      <c r="H304" s="67">
        <v>12342</v>
      </c>
      <c r="I304" s="67">
        <v>12341.33</v>
      </c>
      <c r="J304" s="67">
        <f t="shared" si="8"/>
        <v>99.99457138227191</v>
      </c>
    </row>
    <row r="305" spans="1:10" ht="15">
      <c r="A305" s="38"/>
      <c r="B305" s="37"/>
      <c r="C305" s="38">
        <v>4110</v>
      </c>
      <c r="D305" s="35" t="s">
        <v>25</v>
      </c>
      <c r="E305" s="143"/>
      <c r="F305" s="145"/>
      <c r="G305" s="134"/>
      <c r="H305" s="67">
        <v>31523</v>
      </c>
      <c r="I305" s="67">
        <v>30637.15</v>
      </c>
      <c r="J305" s="67">
        <f t="shared" si="8"/>
        <v>97.18982964819338</v>
      </c>
    </row>
    <row r="306" spans="1:10" ht="15">
      <c r="A306" s="38"/>
      <c r="B306" s="37"/>
      <c r="C306" s="38">
        <v>4120</v>
      </c>
      <c r="D306" s="35" t="s">
        <v>22</v>
      </c>
      <c r="E306" s="143"/>
      <c r="F306" s="145"/>
      <c r="G306" s="147"/>
      <c r="H306" s="67">
        <v>4463</v>
      </c>
      <c r="I306" s="67">
        <v>4462.6</v>
      </c>
      <c r="J306" s="67">
        <f t="shared" si="8"/>
        <v>99.99103741877661</v>
      </c>
    </row>
    <row r="307" spans="1:10" ht="15">
      <c r="A307" s="38"/>
      <c r="B307" s="37"/>
      <c r="C307" s="38">
        <v>4210</v>
      </c>
      <c r="D307" s="35" t="s">
        <v>10</v>
      </c>
      <c r="E307" s="143"/>
      <c r="F307" s="145"/>
      <c r="G307" s="134"/>
      <c r="H307" s="67">
        <v>5700</v>
      </c>
      <c r="I307" s="67">
        <v>5700</v>
      </c>
      <c r="J307" s="67">
        <f t="shared" si="8"/>
        <v>100</v>
      </c>
    </row>
    <row r="308" spans="1:10" ht="15">
      <c r="A308" s="38"/>
      <c r="B308" s="37"/>
      <c r="C308" s="38">
        <v>4240</v>
      </c>
      <c r="D308" s="35" t="s">
        <v>219</v>
      </c>
      <c r="E308" s="143"/>
      <c r="F308" s="145"/>
      <c r="G308" s="134"/>
      <c r="H308" s="67">
        <v>3000</v>
      </c>
      <c r="I308" s="67">
        <v>498.03</v>
      </c>
      <c r="J308" s="67">
        <v>16.6</v>
      </c>
    </row>
    <row r="309" spans="1:10" ht="15">
      <c r="A309" s="38"/>
      <c r="B309" s="37"/>
      <c r="C309" s="38">
        <v>4260</v>
      </c>
      <c r="D309" s="35" t="s">
        <v>14</v>
      </c>
      <c r="E309" s="143"/>
      <c r="F309" s="145"/>
      <c r="G309" s="134"/>
      <c r="H309" s="67">
        <v>4000</v>
      </c>
      <c r="I309" s="67">
        <v>4000</v>
      </c>
      <c r="J309" s="67">
        <f t="shared" si="8"/>
        <v>100</v>
      </c>
    </row>
    <row r="310" spans="1:10" ht="15">
      <c r="A310" s="38"/>
      <c r="B310" s="37"/>
      <c r="C310" s="38">
        <v>4440</v>
      </c>
      <c r="D310" s="35" t="s">
        <v>85</v>
      </c>
      <c r="E310" s="143"/>
      <c r="F310" s="145"/>
      <c r="G310" s="147"/>
      <c r="H310" s="67">
        <v>7948</v>
      </c>
      <c r="I310" s="67">
        <v>7948</v>
      </c>
      <c r="J310" s="67">
        <f t="shared" si="8"/>
        <v>100</v>
      </c>
    </row>
    <row r="311" spans="1:10" ht="15">
      <c r="A311" s="92"/>
      <c r="B311" s="93">
        <v>80104</v>
      </c>
      <c r="C311" s="92" t="s">
        <v>35</v>
      </c>
      <c r="D311" s="104" t="s">
        <v>212</v>
      </c>
      <c r="E311" s="99">
        <v>81294</v>
      </c>
      <c r="F311" s="99">
        <v>59286.1</v>
      </c>
      <c r="G311" s="96">
        <f>F311/E311*100</f>
        <v>72.92801436760399</v>
      </c>
      <c r="H311" s="99">
        <f>SUM(H315:H335)</f>
        <v>480094</v>
      </c>
      <c r="I311" s="99">
        <f>SUM(I315:I335)</f>
        <v>448490.15</v>
      </c>
      <c r="J311" s="99">
        <f>I311/H311*100</f>
        <v>93.41715372406237</v>
      </c>
    </row>
    <row r="312" spans="1:10" ht="15">
      <c r="A312" s="92"/>
      <c r="B312" s="93"/>
      <c r="C312" s="108" t="s">
        <v>191</v>
      </c>
      <c r="D312" s="35" t="s">
        <v>380</v>
      </c>
      <c r="E312" s="99"/>
      <c r="F312" s="212"/>
      <c r="G312" s="96"/>
      <c r="H312" s="99"/>
      <c r="I312" s="99"/>
      <c r="J312" s="99"/>
    </row>
    <row r="313" spans="1:10" ht="15">
      <c r="A313" s="38"/>
      <c r="B313" s="38"/>
      <c r="C313" s="108" t="s">
        <v>122</v>
      </c>
      <c r="D313" s="35" t="s">
        <v>16</v>
      </c>
      <c r="E313" s="67">
        <v>58110</v>
      </c>
      <c r="F313" s="67">
        <v>36102.1</v>
      </c>
      <c r="G313" s="65">
        <f>F313/E313*100</f>
        <v>62.127172603682666</v>
      </c>
      <c r="H313" s="143"/>
      <c r="I313" s="143"/>
      <c r="J313" s="143"/>
    </row>
    <row r="314" spans="1:10" ht="30">
      <c r="A314" s="38"/>
      <c r="B314" s="38"/>
      <c r="C314" s="108" t="s">
        <v>275</v>
      </c>
      <c r="D314" s="85" t="s">
        <v>210</v>
      </c>
      <c r="E314" s="67">
        <v>23184</v>
      </c>
      <c r="F314" s="67">
        <v>23184</v>
      </c>
      <c r="G314" s="65">
        <v>100</v>
      </c>
      <c r="H314" s="143"/>
      <c r="I314" s="143"/>
      <c r="J314" s="143"/>
    </row>
    <row r="315" spans="1:10" ht="30">
      <c r="A315" s="38"/>
      <c r="B315" s="38"/>
      <c r="C315" s="108" t="s">
        <v>303</v>
      </c>
      <c r="D315" s="85" t="s">
        <v>304</v>
      </c>
      <c r="E315" s="67"/>
      <c r="F315" s="67"/>
      <c r="G315" s="65"/>
      <c r="H315" s="67">
        <v>74700</v>
      </c>
      <c r="I315" s="67">
        <v>69445.42</v>
      </c>
      <c r="J315" s="67">
        <f>I315/H315*100</f>
        <v>92.9657563587684</v>
      </c>
    </row>
    <row r="316" spans="1:10" ht="15">
      <c r="A316" s="38"/>
      <c r="B316" s="38"/>
      <c r="C316" s="38">
        <v>3020</v>
      </c>
      <c r="D316" s="35" t="s">
        <v>89</v>
      </c>
      <c r="E316" s="143"/>
      <c r="F316" s="145"/>
      <c r="G316" s="147"/>
      <c r="H316" s="67">
        <v>13932</v>
      </c>
      <c r="I316" s="67">
        <v>13731.24</v>
      </c>
      <c r="J316" s="67">
        <f aca="true" t="shared" si="9" ref="J316:J403">I316/H316*100</f>
        <v>98.55900086132644</v>
      </c>
    </row>
    <row r="317" spans="1:10" ht="15">
      <c r="A317" s="38"/>
      <c r="B317" s="37"/>
      <c r="C317" s="38">
        <v>4010</v>
      </c>
      <c r="D317" s="35" t="s">
        <v>42</v>
      </c>
      <c r="E317" s="143"/>
      <c r="F317" s="145"/>
      <c r="G317" s="134"/>
      <c r="H317" s="67">
        <v>245383</v>
      </c>
      <c r="I317" s="67">
        <v>238517.49</v>
      </c>
      <c r="J317" s="67">
        <f t="shared" si="9"/>
        <v>97.20212484157419</v>
      </c>
    </row>
    <row r="318" spans="1:10" ht="15">
      <c r="A318" s="38"/>
      <c r="B318" s="37"/>
      <c r="C318" s="38">
        <v>4040</v>
      </c>
      <c r="D318" s="35" t="s">
        <v>24</v>
      </c>
      <c r="E318" s="143"/>
      <c r="F318" s="145"/>
      <c r="G318" s="147"/>
      <c r="H318" s="67">
        <v>15249</v>
      </c>
      <c r="I318" s="67">
        <v>15249</v>
      </c>
      <c r="J318" s="67">
        <f t="shared" si="9"/>
        <v>100</v>
      </c>
    </row>
    <row r="319" spans="1:10" ht="15">
      <c r="A319" s="38"/>
      <c r="B319" s="37"/>
      <c r="C319" s="38">
        <v>4110</v>
      </c>
      <c r="D319" s="35" t="s">
        <v>25</v>
      </c>
      <c r="E319" s="143"/>
      <c r="F319" s="145"/>
      <c r="G319" s="134"/>
      <c r="H319" s="67">
        <v>49943</v>
      </c>
      <c r="I319" s="67">
        <v>47378.75</v>
      </c>
      <c r="J319" s="67">
        <f t="shared" si="9"/>
        <v>94.86564683739464</v>
      </c>
    </row>
    <row r="320" spans="1:10" ht="15">
      <c r="A320" s="38"/>
      <c r="B320" s="37"/>
      <c r="C320" s="38">
        <v>4120</v>
      </c>
      <c r="D320" s="35" t="s">
        <v>22</v>
      </c>
      <c r="E320" s="143"/>
      <c r="F320" s="145"/>
      <c r="G320" s="134"/>
      <c r="H320" s="67">
        <v>6727</v>
      </c>
      <c r="I320" s="67">
        <v>5480.18</v>
      </c>
      <c r="J320" s="67">
        <f t="shared" si="9"/>
        <v>81.46543778801843</v>
      </c>
    </row>
    <row r="321" spans="1:10" ht="15">
      <c r="A321" s="38"/>
      <c r="B321" s="37"/>
      <c r="C321" s="38">
        <v>4170</v>
      </c>
      <c r="D321" s="35" t="s">
        <v>218</v>
      </c>
      <c r="E321" s="143"/>
      <c r="F321" s="145"/>
      <c r="G321" s="134"/>
      <c r="H321" s="67">
        <v>0</v>
      </c>
      <c r="I321" s="67">
        <v>0</v>
      </c>
      <c r="J321" s="67">
        <v>0</v>
      </c>
    </row>
    <row r="322" spans="1:10" ht="15">
      <c r="A322" s="38"/>
      <c r="B322" s="37"/>
      <c r="C322" s="38">
        <v>4210</v>
      </c>
      <c r="D322" s="35" t="s">
        <v>10</v>
      </c>
      <c r="E322" s="143"/>
      <c r="F322" s="145"/>
      <c r="G322" s="134"/>
      <c r="H322" s="67">
        <v>13500</v>
      </c>
      <c r="I322" s="67">
        <v>11050.28</v>
      </c>
      <c r="J322" s="67">
        <f t="shared" si="9"/>
        <v>81.85392592592594</v>
      </c>
    </row>
    <row r="323" spans="1:10" ht="15">
      <c r="A323" s="38"/>
      <c r="B323" s="37"/>
      <c r="C323" s="38">
        <v>4220</v>
      </c>
      <c r="D323" s="35" t="s">
        <v>47</v>
      </c>
      <c r="E323" s="143"/>
      <c r="F323" s="145"/>
      <c r="G323" s="134"/>
      <c r="H323" s="67">
        <v>41100</v>
      </c>
      <c r="I323" s="67">
        <v>29328.94</v>
      </c>
      <c r="J323" s="67">
        <f t="shared" si="9"/>
        <v>71.35995133819951</v>
      </c>
    </row>
    <row r="324" spans="1:10" ht="15">
      <c r="A324" s="38"/>
      <c r="B324" s="37"/>
      <c r="C324" s="38">
        <v>4240</v>
      </c>
      <c r="D324" s="35" t="s">
        <v>43</v>
      </c>
      <c r="E324" s="143"/>
      <c r="F324" s="145"/>
      <c r="G324" s="134"/>
      <c r="H324" s="67">
        <v>800</v>
      </c>
      <c r="I324" s="67">
        <v>712.16</v>
      </c>
      <c r="J324" s="67">
        <f t="shared" si="9"/>
        <v>89.02</v>
      </c>
    </row>
    <row r="325" spans="1:10" ht="15">
      <c r="A325" s="38"/>
      <c r="B325" s="37"/>
      <c r="C325" s="38">
        <v>4260</v>
      </c>
      <c r="D325" s="35" t="s">
        <v>14</v>
      </c>
      <c r="E325" s="143"/>
      <c r="F325" s="145"/>
      <c r="G325" s="134"/>
      <c r="H325" s="67">
        <v>0</v>
      </c>
      <c r="I325" s="67">
        <v>0</v>
      </c>
      <c r="J325" s="67">
        <v>0</v>
      </c>
    </row>
    <row r="326" spans="1:10" ht="15">
      <c r="A326" s="38"/>
      <c r="B326" s="37"/>
      <c r="C326" s="38">
        <v>4280</v>
      </c>
      <c r="D326" s="35" t="s">
        <v>96</v>
      </c>
      <c r="E326" s="143"/>
      <c r="F326" s="145"/>
      <c r="G326" s="134"/>
      <c r="H326" s="67">
        <v>60</v>
      </c>
      <c r="I326" s="67">
        <v>60</v>
      </c>
      <c r="J326" s="67">
        <f>I326/H326*100</f>
        <v>100</v>
      </c>
    </row>
    <row r="327" spans="1:10" ht="15">
      <c r="A327" s="38"/>
      <c r="B327" s="38"/>
      <c r="C327" s="38">
        <v>4300</v>
      </c>
      <c r="D327" s="35" t="s">
        <v>8</v>
      </c>
      <c r="E327" s="143"/>
      <c r="F327" s="145"/>
      <c r="G327" s="147"/>
      <c r="H327" s="67">
        <v>3400</v>
      </c>
      <c r="I327" s="67">
        <v>2236.69</v>
      </c>
      <c r="J327" s="67">
        <f t="shared" si="9"/>
        <v>65.78500000000001</v>
      </c>
    </row>
    <row r="328" spans="1:10" ht="15">
      <c r="A328" s="38"/>
      <c r="B328" s="38"/>
      <c r="C328" s="38">
        <v>4350</v>
      </c>
      <c r="D328" s="35" t="s">
        <v>92</v>
      </c>
      <c r="E328" s="143"/>
      <c r="F328" s="145"/>
      <c r="G328" s="147"/>
      <c r="H328" s="67">
        <v>0</v>
      </c>
      <c r="I328" s="67">
        <v>0</v>
      </c>
      <c r="J328" s="67">
        <v>0</v>
      </c>
    </row>
    <row r="329" spans="1:10" ht="30">
      <c r="A329" s="79"/>
      <c r="B329" s="79"/>
      <c r="C329" s="79">
        <v>4370</v>
      </c>
      <c r="D329" s="82" t="s">
        <v>159</v>
      </c>
      <c r="E329" s="154"/>
      <c r="F329" s="159"/>
      <c r="G329" s="160"/>
      <c r="H329" s="103">
        <v>0</v>
      </c>
      <c r="I329" s="103">
        <v>0</v>
      </c>
      <c r="J329" s="67">
        <v>0</v>
      </c>
    </row>
    <row r="330" spans="1:10" ht="15">
      <c r="A330" s="79"/>
      <c r="B330" s="79"/>
      <c r="C330" s="79">
        <v>4410</v>
      </c>
      <c r="D330" s="82" t="s">
        <v>26</v>
      </c>
      <c r="E330" s="154"/>
      <c r="F330" s="159"/>
      <c r="G330" s="160"/>
      <c r="H330" s="103">
        <v>0</v>
      </c>
      <c r="I330" s="103">
        <v>0</v>
      </c>
      <c r="J330" s="67">
        <v>0</v>
      </c>
    </row>
    <row r="331" spans="1:10" ht="15">
      <c r="A331" s="38"/>
      <c r="B331" s="37"/>
      <c r="C331" s="38">
        <v>4430</v>
      </c>
      <c r="D331" s="85" t="s">
        <v>265</v>
      </c>
      <c r="E331" s="143"/>
      <c r="F331" s="145"/>
      <c r="G331" s="134"/>
      <c r="H331" s="67">
        <v>0</v>
      </c>
      <c r="I331" s="67">
        <v>0</v>
      </c>
      <c r="J331" s="67">
        <v>0</v>
      </c>
    </row>
    <row r="332" spans="1:10" ht="15">
      <c r="A332" s="38"/>
      <c r="B332" s="37"/>
      <c r="C332" s="38">
        <v>4440</v>
      </c>
      <c r="D332" s="85" t="s">
        <v>76</v>
      </c>
      <c r="E332" s="143"/>
      <c r="F332" s="145"/>
      <c r="G332" s="134"/>
      <c r="H332" s="67">
        <v>15200</v>
      </c>
      <c r="I332" s="67">
        <v>15200</v>
      </c>
      <c r="J332" s="49">
        <f t="shared" si="9"/>
        <v>100</v>
      </c>
    </row>
    <row r="333" spans="1:10" ht="30">
      <c r="A333" s="38"/>
      <c r="B333" s="38"/>
      <c r="C333" s="38">
        <v>4700</v>
      </c>
      <c r="D333" s="85" t="s">
        <v>160</v>
      </c>
      <c r="E333" s="143"/>
      <c r="F333" s="145"/>
      <c r="G333" s="147"/>
      <c r="H333" s="67">
        <v>100</v>
      </c>
      <c r="I333" s="67">
        <v>100</v>
      </c>
      <c r="J333" s="67">
        <f t="shared" si="9"/>
        <v>100</v>
      </c>
    </row>
    <row r="334" spans="1:10" ht="30">
      <c r="A334" s="38"/>
      <c r="B334" s="38"/>
      <c r="C334" s="38">
        <v>4740</v>
      </c>
      <c r="D334" s="85" t="s">
        <v>154</v>
      </c>
      <c r="E334" s="143"/>
      <c r="F334" s="145"/>
      <c r="G334" s="147"/>
      <c r="H334" s="67">
        <v>0</v>
      </c>
      <c r="I334" s="67">
        <v>0</v>
      </c>
      <c r="J334" s="67">
        <v>0</v>
      </c>
    </row>
    <row r="335" spans="1:10" ht="30">
      <c r="A335" s="38"/>
      <c r="B335" s="38"/>
      <c r="C335" s="38">
        <v>4750</v>
      </c>
      <c r="D335" s="85" t="s">
        <v>213</v>
      </c>
      <c r="E335" s="143"/>
      <c r="F335" s="145"/>
      <c r="G335" s="147"/>
      <c r="H335" s="67">
        <v>0</v>
      </c>
      <c r="I335" s="67">
        <v>0</v>
      </c>
      <c r="J335" s="67">
        <v>0</v>
      </c>
    </row>
    <row r="336" spans="1:10" ht="15">
      <c r="A336" s="92"/>
      <c r="B336" s="92">
        <v>80105</v>
      </c>
      <c r="C336" s="92" t="s">
        <v>35</v>
      </c>
      <c r="D336" s="94" t="s">
        <v>214</v>
      </c>
      <c r="E336" s="138"/>
      <c r="F336" s="141"/>
      <c r="G336" s="139"/>
      <c r="H336" s="99">
        <f>H337+H338</f>
        <v>83000</v>
      </c>
      <c r="I336" s="99">
        <f>I337+I338</f>
        <v>71474.4</v>
      </c>
      <c r="J336" s="99">
        <f>I336/H336*100</f>
        <v>86.11373493975904</v>
      </c>
    </row>
    <row r="337" spans="1:10" ht="16.5" customHeight="1">
      <c r="A337" s="38"/>
      <c r="B337" s="38"/>
      <c r="C337" s="38">
        <v>2310</v>
      </c>
      <c r="D337" s="85" t="s">
        <v>215</v>
      </c>
      <c r="E337" s="143"/>
      <c r="F337" s="145"/>
      <c r="G337" s="147"/>
      <c r="H337" s="67">
        <v>3000</v>
      </c>
      <c r="I337" s="67">
        <v>0</v>
      </c>
      <c r="J337" s="67">
        <f t="shared" si="9"/>
        <v>0</v>
      </c>
    </row>
    <row r="338" spans="1:10" ht="16.5" customHeight="1">
      <c r="A338" s="38"/>
      <c r="B338" s="38"/>
      <c r="C338" s="38">
        <v>4300</v>
      </c>
      <c r="D338" s="85" t="s">
        <v>8</v>
      </c>
      <c r="E338" s="143"/>
      <c r="F338" s="145"/>
      <c r="G338" s="147"/>
      <c r="H338" s="67">
        <v>80000</v>
      </c>
      <c r="I338" s="67">
        <v>71474.4</v>
      </c>
      <c r="J338" s="67">
        <f t="shared" si="9"/>
        <v>89.34299999999999</v>
      </c>
    </row>
    <row r="339" spans="1:10" ht="29.25" customHeight="1">
      <c r="A339" s="92"/>
      <c r="B339" s="93">
        <v>80110</v>
      </c>
      <c r="C339" s="92" t="s">
        <v>35</v>
      </c>
      <c r="D339" s="94" t="s">
        <v>349</v>
      </c>
      <c r="E339" s="99">
        <v>150</v>
      </c>
      <c r="F339" s="99">
        <f>F340+F341+F342</f>
        <v>19.19</v>
      </c>
      <c r="G339" s="96">
        <v>12.79</v>
      </c>
      <c r="H339" s="99">
        <f>SUM(H343:H362)</f>
        <v>1468578</v>
      </c>
      <c r="I339" s="99">
        <f>SUM(I343:I362)</f>
        <v>1438107.9</v>
      </c>
      <c r="J339" s="99">
        <f t="shared" si="9"/>
        <v>97.92519702732847</v>
      </c>
    </row>
    <row r="340" spans="1:10" ht="28.5" customHeight="1">
      <c r="A340" s="38"/>
      <c r="B340" s="37"/>
      <c r="C340" s="108" t="s">
        <v>191</v>
      </c>
      <c r="D340" s="85" t="s">
        <v>211</v>
      </c>
      <c r="E340" s="67">
        <v>150</v>
      </c>
      <c r="F340" s="67">
        <v>18</v>
      </c>
      <c r="G340" s="65">
        <v>12</v>
      </c>
      <c r="H340" s="143"/>
      <c r="I340" s="143"/>
      <c r="J340" s="143"/>
    </row>
    <row r="341" spans="1:10" ht="28.5" customHeight="1">
      <c r="A341" s="38"/>
      <c r="B341" s="37"/>
      <c r="C341" s="108" t="s">
        <v>287</v>
      </c>
      <c r="D341" s="85" t="s">
        <v>288</v>
      </c>
      <c r="E341" s="67"/>
      <c r="F341" s="67"/>
      <c r="G341" s="59"/>
      <c r="H341" s="143"/>
      <c r="I341" s="143"/>
      <c r="J341" s="143"/>
    </row>
    <row r="342" spans="1:10" ht="28.5" customHeight="1">
      <c r="A342" s="38"/>
      <c r="B342" s="37"/>
      <c r="C342" s="108" t="s">
        <v>344</v>
      </c>
      <c r="D342" s="85" t="s">
        <v>357</v>
      </c>
      <c r="E342" s="67">
        <v>0</v>
      </c>
      <c r="F342" s="67">
        <v>1.19</v>
      </c>
      <c r="G342" s="59">
        <v>0</v>
      </c>
      <c r="H342" s="143"/>
      <c r="I342" s="143"/>
      <c r="J342" s="143"/>
    </row>
    <row r="343" spans="1:10" ht="28.5" customHeight="1">
      <c r="A343" s="38"/>
      <c r="B343" s="37"/>
      <c r="C343" s="38">
        <v>3020</v>
      </c>
      <c r="D343" s="85" t="s">
        <v>89</v>
      </c>
      <c r="E343" s="143"/>
      <c r="F343" s="145"/>
      <c r="G343" s="134"/>
      <c r="H343" s="67">
        <v>60119</v>
      </c>
      <c r="I343" s="67">
        <v>60117.75</v>
      </c>
      <c r="J343" s="67">
        <f t="shared" si="9"/>
        <v>99.9979207904323</v>
      </c>
    </row>
    <row r="344" spans="1:10" ht="16.5" customHeight="1">
      <c r="A344" s="38"/>
      <c r="B344" s="37"/>
      <c r="C344" s="38">
        <v>4010</v>
      </c>
      <c r="D344" s="85" t="s">
        <v>42</v>
      </c>
      <c r="E344" s="143"/>
      <c r="F344" s="145"/>
      <c r="G344" s="134"/>
      <c r="H344" s="67">
        <v>943666</v>
      </c>
      <c r="I344" s="67">
        <v>921500.7</v>
      </c>
      <c r="J344" s="67">
        <f t="shared" si="9"/>
        <v>97.65114987718113</v>
      </c>
    </row>
    <row r="345" spans="1:10" ht="32.25" customHeight="1">
      <c r="A345" s="38"/>
      <c r="B345" s="37"/>
      <c r="C345" s="38">
        <v>4040</v>
      </c>
      <c r="D345" s="85" t="s">
        <v>24</v>
      </c>
      <c r="E345" s="143"/>
      <c r="F345" s="145"/>
      <c r="G345" s="134"/>
      <c r="H345" s="67">
        <v>76162</v>
      </c>
      <c r="I345" s="67">
        <v>76161.25</v>
      </c>
      <c r="J345" s="67">
        <f t="shared" si="9"/>
        <v>99.99901525695229</v>
      </c>
    </row>
    <row r="346" spans="1:10" ht="16.5" customHeight="1">
      <c r="A346" s="38"/>
      <c r="B346" s="37"/>
      <c r="C346" s="38">
        <v>4110</v>
      </c>
      <c r="D346" s="85" t="s">
        <v>25</v>
      </c>
      <c r="E346" s="143"/>
      <c r="F346" s="145"/>
      <c r="G346" s="147"/>
      <c r="H346" s="67">
        <v>183300</v>
      </c>
      <c r="I346" s="67">
        <v>178208.8</v>
      </c>
      <c r="J346" s="67">
        <f t="shared" si="9"/>
        <v>97.22247681396617</v>
      </c>
    </row>
    <row r="347" spans="1:10" ht="15">
      <c r="A347" s="38"/>
      <c r="B347" s="37"/>
      <c r="C347" s="38">
        <v>4120</v>
      </c>
      <c r="D347" s="85" t="s">
        <v>22</v>
      </c>
      <c r="E347" s="143"/>
      <c r="F347" s="145"/>
      <c r="G347" s="134"/>
      <c r="H347" s="67">
        <v>23261</v>
      </c>
      <c r="I347" s="67">
        <v>20238.87</v>
      </c>
      <c r="J347" s="67">
        <f t="shared" si="9"/>
        <v>87.00773827436481</v>
      </c>
    </row>
    <row r="348" spans="1:10" ht="15">
      <c r="A348" s="38"/>
      <c r="B348" s="37"/>
      <c r="C348" s="38">
        <v>4170</v>
      </c>
      <c r="D348" s="35" t="s">
        <v>218</v>
      </c>
      <c r="E348" s="143"/>
      <c r="F348" s="145"/>
      <c r="G348" s="134"/>
      <c r="H348" s="67">
        <v>0</v>
      </c>
      <c r="I348" s="67">
        <v>0</v>
      </c>
      <c r="J348" s="67">
        <v>0</v>
      </c>
    </row>
    <row r="349" spans="1:10" ht="15">
      <c r="A349" s="38"/>
      <c r="B349" s="37"/>
      <c r="C349" s="38">
        <v>4210</v>
      </c>
      <c r="D349" s="85" t="s">
        <v>10</v>
      </c>
      <c r="E349" s="143"/>
      <c r="F349" s="145"/>
      <c r="G349" s="134"/>
      <c r="H349" s="67">
        <v>79074</v>
      </c>
      <c r="I349" s="67">
        <v>79073.53</v>
      </c>
      <c r="J349" s="67">
        <f t="shared" si="9"/>
        <v>99.9994056200521</v>
      </c>
    </row>
    <row r="350" spans="1:10" ht="15">
      <c r="A350" s="38"/>
      <c r="B350" s="37"/>
      <c r="C350" s="38">
        <v>4240</v>
      </c>
      <c r="D350" s="85" t="s">
        <v>75</v>
      </c>
      <c r="E350" s="143"/>
      <c r="F350" s="145"/>
      <c r="G350" s="134"/>
      <c r="H350" s="67">
        <v>5000</v>
      </c>
      <c r="I350" s="67">
        <v>4975.72</v>
      </c>
      <c r="J350" s="67">
        <f t="shared" si="9"/>
        <v>99.51440000000001</v>
      </c>
    </row>
    <row r="351" spans="1:10" ht="15">
      <c r="A351" s="38"/>
      <c r="B351" s="37"/>
      <c r="C351" s="38">
        <v>4260</v>
      </c>
      <c r="D351" s="85" t="s">
        <v>220</v>
      </c>
      <c r="E351" s="143"/>
      <c r="F351" s="145"/>
      <c r="G351" s="134"/>
      <c r="H351" s="67">
        <v>20809</v>
      </c>
      <c r="I351" s="67">
        <v>20808.88</v>
      </c>
      <c r="J351" s="67">
        <f t="shared" si="9"/>
        <v>99.9994233264453</v>
      </c>
    </row>
    <row r="352" spans="1:10" ht="15">
      <c r="A352" s="38"/>
      <c r="B352" s="37"/>
      <c r="C352" s="38">
        <v>4270</v>
      </c>
      <c r="D352" s="85" t="s">
        <v>54</v>
      </c>
      <c r="E352" s="143"/>
      <c r="F352" s="145"/>
      <c r="G352" s="134"/>
      <c r="H352" s="67">
        <v>5300</v>
      </c>
      <c r="I352" s="67">
        <v>5300</v>
      </c>
      <c r="J352" s="67">
        <v>100</v>
      </c>
    </row>
    <row r="353" spans="1:10" ht="15">
      <c r="A353" s="38"/>
      <c r="B353" s="37"/>
      <c r="C353" s="38">
        <v>4280</v>
      </c>
      <c r="D353" s="85" t="s">
        <v>96</v>
      </c>
      <c r="E353" s="143"/>
      <c r="F353" s="145"/>
      <c r="G353" s="134"/>
      <c r="H353" s="67">
        <v>1576</v>
      </c>
      <c r="I353" s="67">
        <v>1575.3</v>
      </c>
      <c r="J353" s="67">
        <f t="shared" si="9"/>
        <v>99.95558375634518</v>
      </c>
    </row>
    <row r="354" spans="1:10" ht="15">
      <c r="A354" s="38"/>
      <c r="B354" s="37"/>
      <c r="C354" s="38">
        <v>4300</v>
      </c>
      <c r="D354" s="85" t="s">
        <v>8</v>
      </c>
      <c r="E354" s="143"/>
      <c r="F354" s="145"/>
      <c r="G354" s="134"/>
      <c r="H354" s="67">
        <v>11400</v>
      </c>
      <c r="I354" s="67">
        <v>11399.54</v>
      </c>
      <c r="J354" s="67">
        <f t="shared" si="9"/>
        <v>99.99596491228071</v>
      </c>
    </row>
    <row r="355" spans="1:10" ht="15">
      <c r="A355" s="38"/>
      <c r="B355" s="37"/>
      <c r="C355" s="38">
        <v>4350</v>
      </c>
      <c r="D355" s="85" t="s">
        <v>92</v>
      </c>
      <c r="E355" s="143"/>
      <c r="F355" s="145"/>
      <c r="G355" s="134"/>
      <c r="H355" s="67">
        <v>351</v>
      </c>
      <c r="I355" s="67">
        <v>350.88</v>
      </c>
      <c r="J355" s="67">
        <f t="shared" si="9"/>
        <v>99.96581196581197</v>
      </c>
    </row>
    <row r="356" spans="1:10" ht="30">
      <c r="A356" s="52"/>
      <c r="B356" s="52"/>
      <c r="C356" s="52">
        <v>4370</v>
      </c>
      <c r="D356" s="77" t="s">
        <v>159</v>
      </c>
      <c r="E356" s="166"/>
      <c r="F356" s="167"/>
      <c r="G356" s="147"/>
      <c r="H356" s="54">
        <v>3585</v>
      </c>
      <c r="I356" s="54">
        <v>3431.54</v>
      </c>
      <c r="J356" s="49">
        <f t="shared" si="9"/>
        <v>95.71938633193862</v>
      </c>
    </row>
    <row r="357" spans="1:10" ht="15">
      <c r="A357" s="38"/>
      <c r="B357" s="37"/>
      <c r="C357" s="38">
        <v>4410</v>
      </c>
      <c r="D357" s="85" t="s">
        <v>26</v>
      </c>
      <c r="E357" s="143"/>
      <c r="F357" s="145"/>
      <c r="G357" s="147"/>
      <c r="H357" s="67">
        <v>1600</v>
      </c>
      <c r="I357" s="67">
        <v>1590.14</v>
      </c>
      <c r="J357" s="67">
        <f t="shared" si="9"/>
        <v>99.38375</v>
      </c>
    </row>
    <row r="358" spans="1:10" ht="15">
      <c r="A358" s="38"/>
      <c r="B358" s="37"/>
      <c r="C358" s="38">
        <v>4430</v>
      </c>
      <c r="D358" s="85" t="s">
        <v>265</v>
      </c>
      <c r="E358" s="143"/>
      <c r="F358" s="145"/>
      <c r="G358" s="134"/>
      <c r="H358" s="67">
        <v>4860</v>
      </c>
      <c r="I358" s="67">
        <v>4860</v>
      </c>
      <c r="J358" s="49">
        <f>I358/H358*100</f>
        <v>100</v>
      </c>
    </row>
    <row r="359" spans="1:10" ht="15">
      <c r="A359" s="38"/>
      <c r="B359" s="38"/>
      <c r="C359" s="38">
        <v>4440</v>
      </c>
      <c r="D359" s="85" t="s">
        <v>76</v>
      </c>
      <c r="E359" s="143"/>
      <c r="F359" s="145"/>
      <c r="G359" s="147"/>
      <c r="H359" s="67">
        <v>48250</v>
      </c>
      <c r="I359" s="67">
        <v>48250</v>
      </c>
      <c r="J359" s="49">
        <f t="shared" si="9"/>
        <v>100</v>
      </c>
    </row>
    <row r="360" spans="1:10" ht="30">
      <c r="A360" s="52"/>
      <c r="B360" s="52"/>
      <c r="C360" s="52">
        <v>4700</v>
      </c>
      <c r="D360" s="77" t="s">
        <v>160</v>
      </c>
      <c r="E360" s="166"/>
      <c r="F360" s="167"/>
      <c r="G360" s="168"/>
      <c r="H360" s="54">
        <v>265</v>
      </c>
      <c r="I360" s="54">
        <v>265</v>
      </c>
      <c r="J360" s="49">
        <f t="shared" si="9"/>
        <v>100</v>
      </c>
    </row>
    <row r="361" spans="1:10" ht="30">
      <c r="A361" s="52"/>
      <c r="B361" s="52"/>
      <c r="C361" s="52">
        <v>4740</v>
      </c>
      <c r="D361" s="77" t="s">
        <v>161</v>
      </c>
      <c r="E361" s="166"/>
      <c r="F361" s="167"/>
      <c r="G361" s="168"/>
      <c r="H361" s="54">
        <v>0</v>
      </c>
      <c r="I361" s="54">
        <v>0</v>
      </c>
      <c r="J361" s="49">
        <v>0</v>
      </c>
    </row>
    <row r="362" spans="1:10" ht="30">
      <c r="A362" s="38"/>
      <c r="B362" s="38"/>
      <c r="C362" s="38">
        <v>4750</v>
      </c>
      <c r="D362" s="85" t="s">
        <v>162</v>
      </c>
      <c r="E362" s="143"/>
      <c r="F362" s="145"/>
      <c r="G362" s="147"/>
      <c r="H362" s="67">
        <v>0</v>
      </c>
      <c r="I362" s="67">
        <v>0</v>
      </c>
      <c r="J362" s="67">
        <v>0</v>
      </c>
    </row>
    <row r="363" spans="1:10" ht="15">
      <c r="A363" s="92"/>
      <c r="B363" s="92">
        <v>80113</v>
      </c>
      <c r="C363" s="92" t="s">
        <v>35</v>
      </c>
      <c r="D363" s="94" t="s">
        <v>44</v>
      </c>
      <c r="E363" s="99">
        <f>E364</f>
        <v>1646</v>
      </c>
      <c r="F363" s="99">
        <f>F364</f>
        <v>1646</v>
      </c>
      <c r="G363" s="100">
        <f>F363/E363*100</f>
        <v>100</v>
      </c>
      <c r="H363" s="99">
        <f>SUM(H365:H374)</f>
        <v>268842.8</v>
      </c>
      <c r="I363" s="99">
        <f>SUM(I365:I374)</f>
        <v>247456.53999999998</v>
      </c>
      <c r="J363" s="99">
        <f t="shared" si="9"/>
        <v>92.04506871673706</v>
      </c>
    </row>
    <row r="364" spans="1:10" ht="15">
      <c r="A364" s="38"/>
      <c r="B364" s="37"/>
      <c r="C364" s="108" t="s">
        <v>122</v>
      </c>
      <c r="D364" s="85" t="s">
        <v>16</v>
      </c>
      <c r="E364" s="67">
        <v>1646</v>
      </c>
      <c r="F364" s="67">
        <v>1646</v>
      </c>
      <c r="G364" s="59">
        <f>F364/E364*100</f>
        <v>100</v>
      </c>
      <c r="H364" s="143"/>
      <c r="I364" s="143"/>
      <c r="J364" s="143"/>
    </row>
    <row r="365" spans="1:10" ht="15">
      <c r="A365" s="38"/>
      <c r="B365" s="38"/>
      <c r="C365" s="38">
        <v>4010</v>
      </c>
      <c r="D365" s="85" t="s">
        <v>42</v>
      </c>
      <c r="E365" s="143"/>
      <c r="F365" s="145"/>
      <c r="G365" s="147"/>
      <c r="H365" s="67">
        <v>59945</v>
      </c>
      <c r="I365" s="67">
        <v>59922.06</v>
      </c>
      <c r="J365" s="67">
        <f t="shared" si="9"/>
        <v>99.96173158728834</v>
      </c>
    </row>
    <row r="366" spans="1:10" ht="15">
      <c r="A366" s="38"/>
      <c r="B366" s="38"/>
      <c r="C366" s="38">
        <v>4040</v>
      </c>
      <c r="D366" s="85" t="s">
        <v>24</v>
      </c>
      <c r="E366" s="143"/>
      <c r="F366" s="145"/>
      <c r="G366" s="147"/>
      <c r="H366" s="67">
        <v>4189.8</v>
      </c>
      <c r="I366" s="67">
        <v>4189.8</v>
      </c>
      <c r="J366" s="67">
        <f t="shared" si="9"/>
        <v>100</v>
      </c>
    </row>
    <row r="367" spans="1:10" ht="15">
      <c r="A367" s="38"/>
      <c r="B367" s="37"/>
      <c r="C367" s="38">
        <v>4110</v>
      </c>
      <c r="D367" s="85" t="s">
        <v>25</v>
      </c>
      <c r="E367" s="143"/>
      <c r="F367" s="145"/>
      <c r="G367" s="134"/>
      <c r="H367" s="67">
        <v>10940</v>
      </c>
      <c r="I367" s="67">
        <v>10821.62</v>
      </c>
      <c r="J367" s="67">
        <f t="shared" si="9"/>
        <v>98.91791590493602</v>
      </c>
    </row>
    <row r="368" spans="1:10" ht="15">
      <c r="A368" s="38"/>
      <c r="B368" s="37"/>
      <c r="C368" s="38">
        <v>4120</v>
      </c>
      <c r="D368" s="85" t="s">
        <v>22</v>
      </c>
      <c r="E368" s="143"/>
      <c r="F368" s="145"/>
      <c r="G368" s="134"/>
      <c r="H368" s="67">
        <v>1568</v>
      </c>
      <c r="I368" s="67">
        <v>1550.47</v>
      </c>
      <c r="J368" s="67">
        <f t="shared" si="9"/>
        <v>98.88201530612245</v>
      </c>
    </row>
    <row r="369" spans="1:10" ht="15">
      <c r="A369" s="38"/>
      <c r="B369" s="37"/>
      <c r="C369" s="38">
        <v>4210</v>
      </c>
      <c r="D369" s="85" t="s">
        <v>10</v>
      </c>
      <c r="E369" s="143"/>
      <c r="F369" s="145"/>
      <c r="G369" s="134"/>
      <c r="H369" s="67">
        <v>51500</v>
      </c>
      <c r="I369" s="67">
        <v>41298.2</v>
      </c>
      <c r="J369" s="67">
        <f t="shared" si="9"/>
        <v>80.19067961165048</v>
      </c>
    </row>
    <row r="370" spans="1:10" ht="15">
      <c r="A370" s="38"/>
      <c r="B370" s="37"/>
      <c r="C370" s="38">
        <v>4280</v>
      </c>
      <c r="D370" s="85" t="s">
        <v>96</v>
      </c>
      <c r="E370" s="143"/>
      <c r="F370" s="145"/>
      <c r="G370" s="134"/>
      <c r="H370" s="67">
        <v>100</v>
      </c>
      <c r="I370" s="67">
        <v>40</v>
      </c>
      <c r="J370" s="67">
        <f t="shared" si="9"/>
        <v>40</v>
      </c>
    </row>
    <row r="371" spans="1:10" ht="15">
      <c r="A371" s="38"/>
      <c r="B371" s="37"/>
      <c r="C371" s="38">
        <v>4300</v>
      </c>
      <c r="D371" s="85" t="s">
        <v>8</v>
      </c>
      <c r="E371" s="143"/>
      <c r="F371" s="145"/>
      <c r="G371" s="134"/>
      <c r="H371" s="67">
        <v>135000</v>
      </c>
      <c r="I371" s="67">
        <v>124317.39</v>
      </c>
      <c r="J371" s="67">
        <f t="shared" si="9"/>
        <v>92.08695555555555</v>
      </c>
    </row>
    <row r="372" spans="1:10" ht="15">
      <c r="A372" s="38"/>
      <c r="B372" s="37"/>
      <c r="C372" s="38">
        <v>4430</v>
      </c>
      <c r="D372" s="85" t="s">
        <v>15</v>
      </c>
      <c r="E372" s="143"/>
      <c r="F372" s="145"/>
      <c r="G372" s="134"/>
      <c r="H372" s="67">
        <v>3200</v>
      </c>
      <c r="I372" s="67">
        <v>2917</v>
      </c>
      <c r="J372" s="67">
        <f t="shared" si="9"/>
        <v>91.15625</v>
      </c>
    </row>
    <row r="373" spans="1:10" ht="15">
      <c r="A373" s="38"/>
      <c r="B373" s="38"/>
      <c r="C373" s="38">
        <v>4440</v>
      </c>
      <c r="D373" s="85" t="s">
        <v>76</v>
      </c>
      <c r="E373" s="143"/>
      <c r="F373" s="145"/>
      <c r="G373" s="147"/>
      <c r="H373" s="67">
        <v>2400</v>
      </c>
      <c r="I373" s="67">
        <v>2400</v>
      </c>
      <c r="J373" s="67">
        <f t="shared" si="9"/>
        <v>100</v>
      </c>
    </row>
    <row r="374" spans="1:10" ht="15">
      <c r="A374" s="38"/>
      <c r="B374" s="37"/>
      <c r="C374" s="38">
        <v>4700</v>
      </c>
      <c r="D374" s="85" t="s">
        <v>381</v>
      </c>
      <c r="E374" s="143"/>
      <c r="F374" s="145"/>
      <c r="G374" s="134"/>
      <c r="H374" s="67">
        <v>0</v>
      </c>
      <c r="I374" s="67">
        <v>0</v>
      </c>
      <c r="J374" s="67">
        <v>0</v>
      </c>
    </row>
    <row r="375" spans="1:10" ht="15">
      <c r="A375" s="92"/>
      <c r="B375" s="93">
        <v>80146</v>
      </c>
      <c r="C375" s="92" t="s">
        <v>35</v>
      </c>
      <c r="D375" s="94" t="s">
        <v>216</v>
      </c>
      <c r="E375" s="99">
        <v>0</v>
      </c>
      <c r="F375" s="99">
        <v>0</v>
      </c>
      <c r="G375" s="96">
        <v>0</v>
      </c>
      <c r="H375" s="99">
        <f>SUM(H376:H379)</f>
        <v>13303</v>
      </c>
      <c r="I375" s="99">
        <f>SUM(I376:I379)</f>
        <v>13122.23</v>
      </c>
      <c r="J375" s="99">
        <f>I375/H375*100</f>
        <v>98.64113357889197</v>
      </c>
    </row>
    <row r="376" spans="1:10" ht="15">
      <c r="A376" s="38"/>
      <c r="B376" s="37"/>
      <c r="C376" s="38">
        <v>4210</v>
      </c>
      <c r="D376" s="85" t="s">
        <v>10</v>
      </c>
      <c r="E376" s="143"/>
      <c r="F376" s="145"/>
      <c r="G376" s="147"/>
      <c r="H376" s="67">
        <v>3704</v>
      </c>
      <c r="I376" s="67">
        <v>3701.69</v>
      </c>
      <c r="J376" s="67">
        <f t="shared" si="9"/>
        <v>99.93763498920086</v>
      </c>
    </row>
    <row r="377" spans="1:10" ht="15">
      <c r="A377" s="38"/>
      <c r="B377" s="37"/>
      <c r="C377" s="38">
        <v>4300</v>
      </c>
      <c r="D377" s="85" t="s">
        <v>8</v>
      </c>
      <c r="E377" s="143"/>
      <c r="F377" s="145"/>
      <c r="G377" s="134"/>
      <c r="H377" s="67">
        <v>5350</v>
      </c>
      <c r="I377" s="67">
        <v>5349.24</v>
      </c>
      <c r="J377" s="67">
        <f t="shared" si="9"/>
        <v>99.98579439252336</v>
      </c>
    </row>
    <row r="378" spans="1:10" ht="15">
      <c r="A378" s="38"/>
      <c r="B378" s="37"/>
      <c r="C378" s="38">
        <v>4410</v>
      </c>
      <c r="D378" s="85" t="s">
        <v>26</v>
      </c>
      <c r="E378" s="143"/>
      <c r="F378" s="145"/>
      <c r="G378" s="134"/>
      <c r="H378" s="67">
        <v>500</v>
      </c>
      <c r="I378" s="67">
        <v>484.25</v>
      </c>
      <c r="J378" s="67">
        <f t="shared" si="9"/>
        <v>96.85000000000001</v>
      </c>
    </row>
    <row r="379" spans="1:10" ht="30">
      <c r="A379" s="38"/>
      <c r="B379" s="38"/>
      <c r="C379" s="38">
        <v>4700</v>
      </c>
      <c r="D379" s="85" t="s">
        <v>160</v>
      </c>
      <c r="E379" s="143"/>
      <c r="F379" s="145"/>
      <c r="G379" s="147"/>
      <c r="H379" s="67">
        <v>3749</v>
      </c>
      <c r="I379" s="67">
        <v>3587.05</v>
      </c>
      <c r="J379" s="67">
        <f t="shared" si="9"/>
        <v>95.68018138170179</v>
      </c>
    </row>
    <row r="380" spans="1:10" ht="15">
      <c r="A380" s="92"/>
      <c r="B380" s="93">
        <v>80148</v>
      </c>
      <c r="C380" s="92" t="s">
        <v>35</v>
      </c>
      <c r="D380" s="94" t="s">
        <v>217</v>
      </c>
      <c r="E380" s="99">
        <v>0</v>
      </c>
      <c r="F380" s="99">
        <f>F381</f>
        <v>0</v>
      </c>
      <c r="G380" s="100">
        <v>0</v>
      </c>
      <c r="H380" s="99">
        <f>SUM(H382:H386)</f>
        <v>46662</v>
      </c>
      <c r="I380" s="99">
        <f>SUM(I382:I386)</f>
        <v>46349.6</v>
      </c>
      <c r="J380" s="99">
        <f aca="true" t="shared" si="10" ref="J380:J386">I380/H380*100</f>
        <v>99.33050447901934</v>
      </c>
    </row>
    <row r="381" spans="1:10" ht="43.5">
      <c r="A381" s="92"/>
      <c r="B381" s="93"/>
      <c r="C381" s="38">
        <v>2400</v>
      </c>
      <c r="D381" s="105" t="s">
        <v>357</v>
      </c>
      <c r="E381" s="67"/>
      <c r="F381" s="67"/>
      <c r="G381" s="96"/>
      <c r="H381" s="99"/>
      <c r="I381" s="99"/>
      <c r="J381" s="99"/>
    </row>
    <row r="382" spans="1:10" ht="15">
      <c r="A382" s="38"/>
      <c r="B382" s="37"/>
      <c r="C382" s="38">
        <v>4010</v>
      </c>
      <c r="D382" s="85" t="s">
        <v>42</v>
      </c>
      <c r="E382" s="67"/>
      <c r="F382" s="62"/>
      <c r="G382" s="44"/>
      <c r="H382" s="67">
        <v>35455</v>
      </c>
      <c r="I382" s="67">
        <v>35174.89</v>
      </c>
      <c r="J382" s="67">
        <f t="shared" si="10"/>
        <v>99.20995628261176</v>
      </c>
    </row>
    <row r="383" spans="1:10" ht="15">
      <c r="A383" s="38"/>
      <c r="B383" s="37"/>
      <c r="C383" s="38">
        <v>4040</v>
      </c>
      <c r="D383" s="85" t="s">
        <v>24</v>
      </c>
      <c r="E383" s="67"/>
      <c r="F383" s="62"/>
      <c r="G383" s="44"/>
      <c r="H383" s="67">
        <v>2503</v>
      </c>
      <c r="I383" s="67">
        <v>2502.6</v>
      </c>
      <c r="J383" s="67">
        <f t="shared" si="10"/>
        <v>99.98401917698762</v>
      </c>
    </row>
    <row r="384" spans="1:10" ht="15">
      <c r="A384" s="38"/>
      <c r="B384" s="37"/>
      <c r="C384" s="38">
        <v>4110</v>
      </c>
      <c r="D384" s="85" t="s">
        <v>25</v>
      </c>
      <c r="E384" s="67"/>
      <c r="F384" s="62"/>
      <c r="G384" s="44"/>
      <c r="H384" s="67">
        <v>6516</v>
      </c>
      <c r="I384" s="67">
        <v>6484.11</v>
      </c>
      <c r="J384" s="67">
        <f t="shared" si="10"/>
        <v>99.51058931860037</v>
      </c>
    </row>
    <row r="385" spans="1:10" ht="15">
      <c r="A385" s="38"/>
      <c r="B385" s="37"/>
      <c r="C385" s="38">
        <v>4120</v>
      </c>
      <c r="D385" s="85" t="s">
        <v>22</v>
      </c>
      <c r="E385" s="67"/>
      <c r="F385" s="62"/>
      <c r="G385" s="44"/>
      <c r="H385" s="67">
        <v>0</v>
      </c>
      <c r="I385" s="67">
        <v>0</v>
      </c>
      <c r="J385" s="67">
        <v>0</v>
      </c>
    </row>
    <row r="386" spans="1:10" ht="15">
      <c r="A386" s="38"/>
      <c r="B386" s="37"/>
      <c r="C386" s="38">
        <v>4440</v>
      </c>
      <c r="D386" s="85" t="s">
        <v>76</v>
      </c>
      <c r="E386" s="67"/>
      <c r="F386" s="62"/>
      <c r="G386" s="44"/>
      <c r="H386" s="67">
        <v>2188</v>
      </c>
      <c r="I386" s="67">
        <v>2188</v>
      </c>
      <c r="J386" s="67">
        <f t="shared" si="10"/>
        <v>100</v>
      </c>
    </row>
    <row r="387" spans="1:10" ht="15">
      <c r="A387" s="92"/>
      <c r="B387" s="93">
        <v>80195</v>
      </c>
      <c r="C387" s="92" t="s">
        <v>35</v>
      </c>
      <c r="D387" s="94" t="s">
        <v>17</v>
      </c>
      <c r="E387" s="99">
        <f>E388</f>
        <v>0</v>
      </c>
      <c r="F387" s="99">
        <f>F388</f>
        <v>0</v>
      </c>
      <c r="G387" s="96">
        <v>0</v>
      </c>
      <c r="H387" s="99">
        <f>H389+H390</f>
        <v>27776</v>
      </c>
      <c r="I387" s="99">
        <f>I390+I389</f>
        <v>27776</v>
      </c>
      <c r="J387" s="99">
        <f t="shared" si="9"/>
        <v>100</v>
      </c>
    </row>
    <row r="388" spans="1:10" s="213" customFormat="1" ht="15">
      <c r="A388" s="38"/>
      <c r="B388" s="37"/>
      <c r="C388" s="38">
        <v>2030</v>
      </c>
      <c r="D388" s="85" t="s">
        <v>351</v>
      </c>
      <c r="E388" s="67"/>
      <c r="F388" s="67"/>
      <c r="G388" s="59"/>
      <c r="H388" s="67"/>
      <c r="I388" s="67"/>
      <c r="J388" s="67"/>
    </row>
    <row r="389" spans="1:11" ht="15">
      <c r="A389" s="92"/>
      <c r="B389" s="93"/>
      <c r="C389" s="38">
        <v>4170</v>
      </c>
      <c r="D389" s="85" t="s">
        <v>382</v>
      </c>
      <c r="E389" s="67"/>
      <c r="F389" s="67"/>
      <c r="G389" s="59"/>
      <c r="H389" s="67">
        <v>0</v>
      </c>
      <c r="I389" s="67">
        <v>0</v>
      </c>
      <c r="J389" s="67">
        <v>0</v>
      </c>
      <c r="K389" s="213"/>
    </row>
    <row r="390" spans="1:10" ht="15">
      <c r="A390" s="38"/>
      <c r="B390" s="37"/>
      <c r="C390" s="38">
        <v>4440</v>
      </c>
      <c r="D390" s="85" t="s">
        <v>76</v>
      </c>
      <c r="E390" s="143"/>
      <c r="F390" s="145"/>
      <c r="G390" s="134"/>
      <c r="H390" s="67">
        <v>27776</v>
      </c>
      <c r="I390" s="67">
        <v>27776</v>
      </c>
      <c r="J390" s="67">
        <f t="shared" si="9"/>
        <v>100</v>
      </c>
    </row>
    <row r="391" spans="1:10" ht="14.25">
      <c r="A391" s="39">
        <v>851</v>
      </c>
      <c r="B391" s="68"/>
      <c r="C391" s="39" t="s">
        <v>35</v>
      </c>
      <c r="D391" s="105" t="s">
        <v>45</v>
      </c>
      <c r="E391" s="133"/>
      <c r="F391" s="133"/>
      <c r="G391" s="134"/>
      <c r="H391" s="70">
        <f>H392+H395</f>
        <v>46000</v>
      </c>
      <c r="I391" s="70">
        <f>I392+I395</f>
        <v>44294.5</v>
      </c>
      <c r="J391" s="70">
        <f t="shared" si="9"/>
        <v>96.29239130434783</v>
      </c>
    </row>
    <row r="392" spans="1:10" ht="15">
      <c r="A392" s="92"/>
      <c r="B392" s="93">
        <v>85153</v>
      </c>
      <c r="C392" s="92" t="s">
        <v>35</v>
      </c>
      <c r="D392" s="94" t="s">
        <v>266</v>
      </c>
      <c r="E392" s="138"/>
      <c r="F392" s="138"/>
      <c r="G392" s="165"/>
      <c r="H392" s="99">
        <f>H394+H393</f>
        <v>4000</v>
      </c>
      <c r="I392" s="99">
        <f>I394+I393</f>
        <v>3971.7</v>
      </c>
      <c r="J392" s="99">
        <f t="shared" si="9"/>
        <v>99.29249999999999</v>
      </c>
    </row>
    <row r="393" spans="1:10" ht="15">
      <c r="A393" s="38"/>
      <c r="B393" s="37"/>
      <c r="C393" s="38">
        <v>4210</v>
      </c>
      <c r="D393" s="85" t="s">
        <v>130</v>
      </c>
      <c r="E393" s="143"/>
      <c r="F393" s="143"/>
      <c r="G393" s="156"/>
      <c r="H393" s="67">
        <v>1000</v>
      </c>
      <c r="I393" s="67">
        <v>971.7</v>
      </c>
      <c r="J393" s="67">
        <v>97.17</v>
      </c>
    </row>
    <row r="394" spans="1:10" ht="15">
      <c r="A394" s="38"/>
      <c r="B394" s="37"/>
      <c r="C394" s="38">
        <v>4300</v>
      </c>
      <c r="D394" s="85" t="s">
        <v>8</v>
      </c>
      <c r="E394" s="143"/>
      <c r="F394" s="145"/>
      <c r="G394" s="134"/>
      <c r="H394" s="67">
        <v>3000</v>
      </c>
      <c r="I394" s="67">
        <v>3000</v>
      </c>
      <c r="J394" s="67">
        <f>I394/H394*100</f>
        <v>100</v>
      </c>
    </row>
    <row r="395" spans="1:10" ht="15">
      <c r="A395" s="92"/>
      <c r="B395" s="92">
        <v>85154</v>
      </c>
      <c r="C395" s="92" t="s">
        <v>35</v>
      </c>
      <c r="D395" s="94" t="s">
        <v>267</v>
      </c>
      <c r="E395" s="138"/>
      <c r="F395" s="138"/>
      <c r="G395" s="139"/>
      <c r="H395" s="99">
        <f>SUM(H396:H402)</f>
        <v>42000</v>
      </c>
      <c r="I395" s="99">
        <f>SUM(I396:I402)</f>
        <v>40322.8</v>
      </c>
      <c r="J395" s="99">
        <v>96.01</v>
      </c>
    </row>
    <row r="396" spans="1:10" s="5" customFormat="1" ht="15">
      <c r="A396" s="38"/>
      <c r="B396" s="37"/>
      <c r="C396" s="38">
        <v>4170</v>
      </c>
      <c r="D396" s="85" t="s">
        <v>218</v>
      </c>
      <c r="E396" s="143"/>
      <c r="F396" s="145"/>
      <c r="G396" s="134"/>
      <c r="H396" s="67">
        <v>12000</v>
      </c>
      <c r="I396" s="67">
        <v>11641</v>
      </c>
      <c r="J396" s="67">
        <v>97.01</v>
      </c>
    </row>
    <row r="397" spans="1:10" s="8" customFormat="1" ht="15">
      <c r="A397" s="38"/>
      <c r="B397" s="37"/>
      <c r="C397" s="38">
        <v>4210</v>
      </c>
      <c r="D397" s="85" t="s">
        <v>130</v>
      </c>
      <c r="E397" s="143"/>
      <c r="F397" s="145"/>
      <c r="G397" s="134"/>
      <c r="H397" s="67">
        <v>12750</v>
      </c>
      <c r="I397" s="67">
        <v>12196.68</v>
      </c>
      <c r="J397" s="67">
        <f t="shared" si="9"/>
        <v>95.66023529411764</v>
      </c>
    </row>
    <row r="398" spans="1:10" s="8" customFormat="1" ht="15">
      <c r="A398" s="38"/>
      <c r="B398" s="38"/>
      <c r="C398" s="38">
        <v>4240</v>
      </c>
      <c r="D398" s="85" t="s">
        <v>219</v>
      </c>
      <c r="E398" s="143"/>
      <c r="F398" s="145"/>
      <c r="G398" s="147"/>
      <c r="H398" s="67">
        <v>400</v>
      </c>
      <c r="I398" s="67">
        <v>0</v>
      </c>
      <c r="J398" s="67">
        <f t="shared" si="9"/>
        <v>0</v>
      </c>
    </row>
    <row r="399" spans="1:10" ht="15">
      <c r="A399" s="38"/>
      <c r="B399" s="38"/>
      <c r="C399" s="38">
        <v>4300</v>
      </c>
      <c r="D399" s="85" t="s">
        <v>141</v>
      </c>
      <c r="E399" s="143"/>
      <c r="F399" s="145"/>
      <c r="G399" s="147"/>
      <c r="H399" s="67">
        <v>15000</v>
      </c>
      <c r="I399" s="67">
        <v>14812</v>
      </c>
      <c r="J399" s="67">
        <f t="shared" si="9"/>
        <v>98.74666666666667</v>
      </c>
    </row>
    <row r="400" spans="1:10" ht="15">
      <c r="A400" s="38"/>
      <c r="B400" s="38"/>
      <c r="C400" s="38">
        <v>4410</v>
      </c>
      <c r="D400" s="85" t="s">
        <v>151</v>
      </c>
      <c r="E400" s="143"/>
      <c r="F400" s="145"/>
      <c r="G400" s="147"/>
      <c r="H400" s="67">
        <v>10</v>
      </c>
      <c r="I400" s="67">
        <v>0</v>
      </c>
      <c r="J400" s="67">
        <f t="shared" si="9"/>
        <v>0</v>
      </c>
    </row>
    <row r="401" spans="1:10" ht="15">
      <c r="A401" s="38"/>
      <c r="B401" s="38"/>
      <c r="C401" s="38">
        <v>4430</v>
      </c>
      <c r="D401" s="85" t="s">
        <v>179</v>
      </c>
      <c r="E401" s="143"/>
      <c r="F401" s="145"/>
      <c r="G401" s="147"/>
      <c r="H401" s="67">
        <v>200</v>
      </c>
      <c r="I401" s="67">
        <v>33.12</v>
      </c>
      <c r="J401" s="67">
        <f t="shared" si="9"/>
        <v>16.56</v>
      </c>
    </row>
    <row r="402" spans="1:10" ht="30">
      <c r="A402" s="38"/>
      <c r="B402" s="38"/>
      <c r="C402" s="38">
        <v>4700</v>
      </c>
      <c r="D402" s="85" t="s">
        <v>153</v>
      </c>
      <c r="E402" s="143"/>
      <c r="F402" s="145"/>
      <c r="G402" s="147"/>
      <c r="H402" s="67">
        <v>1640</v>
      </c>
      <c r="I402" s="67">
        <v>1640</v>
      </c>
      <c r="J402" s="67">
        <f t="shared" si="9"/>
        <v>100</v>
      </c>
    </row>
    <row r="403" spans="1:10" ht="14.25">
      <c r="A403" s="39">
        <v>852</v>
      </c>
      <c r="B403" s="39"/>
      <c r="C403" s="39" t="s">
        <v>35</v>
      </c>
      <c r="D403" s="105" t="s">
        <v>70</v>
      </c>
      <c r="E403" s="70">
        <v>1894950</v>
      </c>
      <c r="F403" s="70">
        <v>1890046.2</v>
      </c>
      <c r="G403" s="45">
        <f>F403/E403*100</f>
        <v>99.74121744637061</v>
      </c>
      <c r="H403" s="70">
        <v>2375151.28</v>
      </c>
      <c r="I403" s="70">
        <v>2305364.88</v>
      </c>
      <c r="J403" s="70">
        <f t="shared" si="9"/>
        <v>97.06181241642848</v>
      </c>
    </row>
    <row r="404" spans="1:10" ht="15">
      <c r="A404" s="92"/>
      <c r="B404" s="93">
        <v>85202</v>
      </c>
      <c r="C404" s="92" t="s">
        <v>35</v>
      </c>
      <c r="D404" s="94" t="s">
        <v>223</v>
      </c>
      <c r="E404" s="138"/>
      <c r="F404" s="141"/>
      <c r="G404" s="165"/>
      <c r="H404" s="99">
        <f>H405</f>
        <v>8000</v>
      </c>
      <c r="I404" s="99">
        <f>I405</f>
        <v>5544</v>
      </c>
      <c r="J404" s="99">
        <v>69.3</v>
      </c>
    </row>
    <row r="405" spans="1:10" ht="30">
      <c r="A405" s="38"/>
      <c r="B405" s="37"/>
      <c r="C405" s="38">
        <v>4330</v>
      </c>
      <c r="D405" s="85" t="s">
        <v>224</v>
      </c>
      <c r="E405" s="143"/>
      <c r="F405" s="145"/>
      <c r="G405" s="147"/>
      <c r="H405" s="67">
        <v>8000</v>
      </c>
      <c r="I405" s="67">
        <v>5544</v>
      </c>
      <c r="J405" s="67">
        <v>69.3</v>
      </c>
    </row>
    <row r="406" spans="1:10" ht="15">
      <c r="A406" s="92"/>
      <c r="B406" s="93">
        <v>85204</v>
      </c>
      <c r="C406" s="92" t="s">
        <v>35</v>
      </c>
      <c r="D406" s="94" t="s">
        <v>407</v>
      </c>
      <c r="E406" s="99">
        <f>E407+E408</f>
        <v>0</v>
      </c>
      <c r="F406" s="99">
        <f>F407+F408</f>
        <v>0</v>
      </c>
      <c r="G406" s="96">
        <v>0</v>
      </c>
      <c r="H406" s="99">
        <v>1500</v>
      </c>
      <c r="I406" s="99">
        <v>552.02</v>
      </c>
      <c r="J406" s="99">
        <f>I406/H406*100</f>
        <v>36.80133333333333</v>
      </c>
    </row>
    <row r="407" spans="1:10" ht="45">
      <c r="A407" s="38"/>
      <c r="B407" s="37"/>
      <c r="C407" s="38">
        <v>2320</v>
      </c>
      <c r="D407" s="85" t="s">
        <v>225</v>
      </c>
      <c r="E407" s="67">
        <v>0</v>
      </c>
      <c r="F407" s="67">
        <v>0</v>
      </c>
      <c r="G407" s="64">
        <v>0</v>
      </c>
      <c r="H407" s="143"/>
      <c r="I407" s="143"/>
      <c r="J407" s="143"/>
    </row>
    <row r="408" spans="1:10" ht="15">
      <c r="A408" s="38"/>
      <c r="B408" s="37"/>
      <c r="C408" s="38">
        <v>3110</v>
      </c>
      <c r="D408" s="85" t="s">
        <v>240</v>
      </c>
      <c r="E408" s="67"/>
      <c r="F408" s="67"/>
      <c r="G408" s="64"/>
      <c r="H408" s="143">
        <v>1000</v>
      </c>
      <c r="I408" s="143">
        <v>552.02</v>
      </c>
      <c r="J408" s="143">
        <v>55.2</v>
      </c>
    </row>
    <row r="409" spans="1:10" ht="22.5" customHeight="1">
      <c r="A409" s="38"/>
      <c r="B409" s="37"/>
      <c r="C409" s="38">
        <v>4010</v>
      </c>
      <c r="D409" s="85" t="s">
        <v>176</v>
      </c>
      <c r="E409" s="143"/>
      <c r="F409" s="145"/>
      <c r="G409" s="134"/>
      <c r="H409" s="67">
        <v>0</v>
      </c>
      <c r="I409" s="67">
        <v>0</v>
      </c>
      <c r="J409" s="67">
        <v>0</v>
      </c>
    </row>
    <row r="410" spans="1:10" s="5" customFormat="1" ht="23.25" customHeight="1">
      <c r="A410" s="38"/>
      <c r="B410" s="37"/>
      <c r="C410" s="38">
        <v>4040</v>
      </c>
      <c r="D410" s="85" t="s">
        <v>127</v>
      </c>
      <c r="E410" s="143"/>
      <c r="F410" s="145"/>
      <c r="G410" s="134"/>
      <c r="H410" s="67">
        <v>0</v>
      </c>
      <c r="I410" s="67">
        <v>0</v>
      </c>
      <c r="J410" s="67">
        <v>0</v>
      </c>
    </row>
    <row r="411" spans="1:10" s="7" customFormat="1" ht="15">
      <c r="A411" s="38"/>
      <c r="B411" s="37"/>
      <c r="C411" s="38">
        <v>4110</v>
      </c>
      <c r="D411" s="85" t="s">
        <v>226</v>
      </c>
      <c r="E411" s="143"/>
      <c r="F411" s="145"/>
      <c r="G411" s="134"/>
      <c r="H411" s="67">
        <v>0</v>
      </c>
      <c r="I411" s="67">
        <v>0</v>
      </c>
      <c r="J411" s="67">
        <v>0</v>
      </c>
    </row>
    <row r="412" spans="1:10" s="7" customFormat="1" ht="15">
      <c r="A412" s="38"/>
      <c r="B412" s="37"/>
      <c r="C412" s="38">
        <v>4120</v>
      </c>
      <c r="D412" s="85" t="s">
        <v>129</v>
      </c>
      <c r="E412" s="143"/>
      <c r="F412" s="145"/>
      <c r="G412" s="134"/>
      <c r="H412" s="67">
        <v>0</v>
      </c>
      <c r="I412" s="67">
        <v>0</v>
      </c>
      <c r="J412" s="67">
        <v>0</v>
      </c>
    </row>
    <row r="413" spans="1:10" s="7" customFormat="1" ht="15">
      <c r="A413" s="38"/>
      <c r="B413" s="37"/>
      <c r="C413" s="38">
        <v>4210</v>
      </c>
      <c r="D413" s="85" t="s">
        <v>130</v>
      </c>
      <c r="E413" s="143"/>
      <c r="F413" s="145"/>
      <c r="G413" s="134"/>
      <c r="H413" s="67">
        <v>500</v>
      </c>
      <c r="I413" s="67">
        <v>0</v>
      </c>
      <c r="J413" s="67">
        <f>I413/H413*100</f>
        <v>0</v>
      </c>
    </row>
    <row r="414" spans="1:10" s="7" customFormat="1" ht="15">
      <c r="A414" s="38"/>
      <c r="B414" s="37"/>
      <c r="C414" s="38">
        <v>4260</v>
      </c>
      <c r="D414" s="85" t="s">
        <v>220</v>
      </c>
      <c r="E414" s="143"/>
      <c r="F414" s="145"/>
      <c r="G414" s="134"/>
      <c r="H414" s="67">
        <v>0</v>
      </c>
      <c r="I414" s="67">
        <v>0</v>
      </c>
      <c r="J414" s="67">
        <v>0</v>
      </c>
    </row>
    <row r="415" spans="1:10" s="7" customFormat="1" ht="15">
      <c r="A415" s="38"/>
      <c r="B415" s="37"/>
      <c r="C415" s="38">
        <v>4280</v>
      </c>
      <c r="D415" s="85" t="s">
        <v>132</v>
      </c>
      <c r="E415" s="143"/>
      <c r="F415" s="145"/>
      <c r="G415" s="134"/>
      <c r="H415" s="67">
        <v>0</v>
      </c>
      <c r="I415" s="67">
        <v>0</v>
      </c>
      <c r="J415" s="67">
        <v>0</v>
      </c>
    </row>
    <row r="416" spans="1:10" s="7" customFormat="1" ht="15">
      <c r="A416" s="38"/>
      <c r="B416" s="37"/>
      <c r="C416" s="38">
        <v>4300</v>
      </c>
      <c r="D416" s="85" t="s">
        <v>141</v>
      </c>
      <c r="E416" s="143"/>
      <c r="F416" s="145"/>
      <c r="G416" s="134"/>
      <c r="H416" s="67">
        <v>0</v>
      </c>
      <c r="I416" s="67">
        <v>0</v>
      </c>
      <c r="J416" s="67">
        <v>0</v>
      </c>
    </row>
    <row r="417" spans="1:10" s="7" customFormat="1" ht="30">
      <c r="A417" s="38"/>
      <c r="B417" s="37"/>
      <c r="C417" s="38">
        <v>4360</v>
      </c>
      <c r="D417" s="85" t="s">
        <v>228</v>
      </c>
      <c r="E417" s="143"/>
      <c r="F417" s="145"/>
      <c r="G417" s="134"/>
      <c r="H417" s="67">
        <v>0</v>
      </c>
      <c r="I417" s="67">
        <v>0</v>
      </c>
      <c r="J417" s="67">
        <v>0</v>
      </c>
    </row>
    <row r="418" spans="1:10" s="7" customFormat="1" ht="15">
      <c r="A418" s="38"/>
      <c r="B418" s="37"/>
      <c r="C418" s="38">
        <v>4410</v>
      </c>
      <c r="D418" s="85" t="s">
        <v>151</v>
      </c>
      <c r="E418" s="143"/>
      <c r="F418" s="145"/>
      <c r="G418" s="134"/>
      <c r="H418" s="67">
        <v>0</v>
      </c>
      <c r="I418" s="67">
        <v>0</v>
      </c>
      <c r="J418" s="67">
        <v>0</v>
      </c>
    </row>
    <row r="419" spans="1:10" s="7" customFormat="1" ht="15">
      <c r="A419" s="38"/>
      <c r="B419" s="37"/>
      <c r="C419" s="38">
        <v>4430</v>
      </c>
      <c r="D419" s="85" t="s">
        <v>179</v>
      </c>
      <c r="E419" s="143"/>
      <c r="F419" s="145"/>
      <c r="G419" s="134"/>
      <c r="H419" s="67">
        <v>0</v>
      </c>
      <c r="I419" s="67">
        <v>0</v>
      </c>
      <c r="J419" s="67">
        <v>0</v>
      </c>
    </row>
    <row r="420" spans="1:10" s="7" customFormat="1" ht="15">
      <c r="A420" s="38"/>
      <c r="B420" s="37"/>
      <c r="C420" s="38">
        <v>4440</v>
      </c>
      <c r="D420" s="85" t="s">
        <v>152</v>
      </c>
      <c r="E420" s="143"/>
      <c r="F420" s="145"/>
      <c r="G420" s="134"/>
      <c r="H420" s="67">
        <v>0</v>
      </c>
      <c r="I420" s="67">
        <v>0</v>
      </c>
      <c r="J420" s="67">
        <v>0</v>
      </c>
    </row>
    <row r="421" spans="1:10" s="7" customFormat="1" ht="30">
      <c r="A421" s="38"/>
      <c r="B421" s="37"/>
      <c r="C421" s="38">
        <v>4700</v>
      </c>
      <c r="D421" s="85" t="s">
        <v>153</v>
      </c>
      <c r="E421" s="143"/>
      <c r="F421" s="145"/>
      <c r="G421" s="134"/>
      <c r="H421" s="67">
        <v>0</v>
      </c>
      <c r="I421" s="67">
        <v>0</v>
      </c>
      <c r="J421" s="67">
        <v>0</v>
      </c>
    </row>
    <row r="422" spans="1:10" s="7" customFormat="1" ht="30">
      <c r="A422" s="38"/>
      <c r="B422" s="37"/>
      <c r="C422" s="38">
        <v>4740</v>
      </c>
      <c r="D422" s="85" t="s">
        <v>229</v>
      </c>
      <c r="E422" s="143"/>
      <c r="F422" s="145"/>
      <c r="G422" s="147"/>
      <c r="H422" s="67">
        <v>0</v>
      </c>
      <c r="I422" s="67">
        <v>0</v>
      </c>
      <c r="J422" s="67">
        <v>0</v>
      </c>
    </row>
    <row r="423" spans="1:10" s="7" customFormat="1" ht="30">
      <c r="A423" s="38"/>
      <c r="B423" s="37"/>
      <c r="C423" s="38">
        <v>4750</v>
      </c>
      <c r="D423" s="85" t="s">
        <v>230</v>
      </c>
      <c r="E423" s="143"/>
      <c r="F423" s="145"/>
      <c r="G423" s="134"/>
      <c r="H423" s="67">
        <v>0</v>
      </c>
      <c r="I423" s="67">
        <v>0</v>
      </c>
      <c r="J423" s="67">
        <v>0</v>
      </c>
    </row>
    <row r="424" spans="1:10" s="7" customFormat="1" ht="15">
      <c r="A424" s="38"/>
      <c r="B424" s="68">
        <v>85206</v>
      </c>
      <c r="C424" s="39" t="s">
        <v>35</v>
      </c>
      <c r="D424" s="105" t="s">
        <v>358</v>
      </c>
      <c r="E424" s="133">
        <v>14402</v>
      </c>
      <c r="F424" s="135">
        <v>14402</v>
      </c>
      <c r="G424" s="134">
        <v>100</v>
      </c>
      <c r="H424" s="70">
        <v>20632.28</v>
      </c>
      <c r="I424" s="70">
        <v>17415.64</v>
      </c>
      <c r="J424" s="70">
        <v>84.41</v>
      </c>
    </row>
    <row r="425" spans="1:10" s="7" customFormat="1" ht="15">
      <c r="A425" s="38"/>
      <c r="B425" s="37"/>
      <c r="C425" s="38">
        <v>2030</v>
      </c>
      <c r="D425" s="85" t="s">
        <v>351</v>
      </c>
      <c r="E425" s="143">
        <v>14402</v>
      </c>
      <c r="F425" s="148">
        <v>14402</v>
      </c>
      <c r="G425" s="156">
        <v>100</v>
      </c>
      <c r="H425" s="67"/>
      <c r="I425" s="67"/>
      <c r="J425" s="67"/>
    </row>
    <row r="426" spans="1:10" s="7" customFormat="1" ht="15">
      <c r="A426" s="38"/>
      <c r="B426" s="37"/>
      <c r="C426" s="38">
        <v>3110</v>
      </c>
      <c r="D426" s="85" t="s">
        <v>240</v>
      </c>
      <c r="E426" s="143"/>
      <c r="F426" s="145"/>
      <c r="G426" s="134"/>
      <c r="H426" s="67">
        <v>500</v>
      </c>
      <c r="I426" s="67">
        <v>0</v>
      </c>
      <c r="J426" s="67">
        <v>0</v>
      </c>
    </row>
    <row r="427" spans="1:10" s="7" customFormat="1" ht="15">
      <c r="A427" s="38"/>
      <c r="B427" s="37"/>
      <c r="C427" s="38">
        <v>4110</v>
      </c>
      <c r="D427" s="85" t="s">
        <v>226</v>
      </c>
      <c r="E427" s="143"/>
      <c r="F427" s="145"/>
      <c r="G427" s="134"/>
      <c r="H427" s="67">
        <v>2076.78</v>
      </c>
      <c r="I427" s="67">
        <v>2076.76</v>
      </c>
      <c r="J427" s="67">
        <v>100</v>
      </c>
    </row>
    <row r="428" spans="1:10" s="7" customFormat="1" ht="15">
      <c r="A428" s="38"/>
      <c r="B428" s="37"/>
      <c r="C428" s="38">
        <v>4120</v>
      </c>
      <c r="D428" s="85" t="s">
        <v>129</v>
      </c>
      <c r="E428" s="143"/>
      <c r="F428" s="145"/>
      <c r="G428" s="134"/>
      <c r="H428" s="67">
        <v>295.5</v>
      </c>
      <c r="I428" s="67">
        <v>295.49</v>
      </c>
      <c r="J428" s="67">
        <v>100</v>
      </c>
    </row>
    <row r="429" spans="1:10" s="7" customFormat="1" ht="15">
      <c r="A429" s="38"/>
      <c r="B429" s="37"/>
      <c r="C429" s="38">
        <v>4170</v>
      </c>
      <c r="D429" s="85" t="s">
        <v>218</v>
      </c>
      <c r="E429" s="143"/>
      <c r="F429" s="145"/>
      <c r="G429" s="134"/>
      <c r="H429" s="67">
        <v>13060</v>
      </c>
      <c r="I429" s="67">
        <v>12060</v>
      </c>
      <c r="J429" s="67">
        <v>92.34</v>
      </c>
    </row>
    <row r="430" spans="1:10" s="7" customFormat="1" ht="15">
      <c r="A430" s="38"/>
      <c r="B430" s="37"/>
      <c r="C430" s="38">
        <v>4210</v>
      </c>
      <c r="D430" s="85" t="s">
        <v>383</v>
      </c>
      <c r="E430" s="143"/>
      <c r="F430" s="145"/>
      <c r="G430" s="134"/>
      <c r="H430" s="67">
        <v>3000</v>
      </c>
      <c r="I430" s="67">
        <v>2713.59</v>
      </c>
      <c r="J430" s="67">
        <v>90.45</v>
      </c>
    </row>
    <row r="431" spans="1:10" s="7" customFormat="1" ht="15">
      <c r="A431" s="38"/>
      <c r="B431" s="37"/>
      <c r="C431" s="38">
        <v>4300</v>
      </c>
      <c r="D431" s="85" t="s">
        <v>141</v>
      </c>
      <c r="E431" s="143"/>
      <c r="F431" s="145"/>
      <c r="G431" s="134"/>
      <c r="H431" s="67">
        <v>400</v>
      </c>
      <c r="I431" s="67">
        <v>0</v>
      </c>
      <c r="J431" s="67">
        <v>0</v>
      </c>
    </row>
    <row r="432" spans="1:10" s="7" customFormat="1" ht="15">
      <c r="A432" s="38"/>
      <c r="B432" s="37"/>
      <c r="C432" s="38">
        <v>4410</v>
      </c>
      <c r="D432" s="85" t="s">
        <v>151</v>
      </c>
      <c r="E432" s="143"/>
      <c r="F432" s="145"/>
      <c r="G432" s="134"/>
      <c r="H432" s="67">
        <v>600</v>
      </c>
      <c r="I432" s="67">
        <v>119.8</v>
      </c>
      <c r="J432" s="67">
        <v>19.97</v>
      </c>
    </row>
    <row r="433" spans="1:10" s="7" customFormat="1" ht="30">
      <c r="A433" s="38"/>
      <c r="B433" s="37"/>
      <c r="C433" s="38">
        <v>4700</v>
      </c>
      <c r="D433" s="85" t="s">
        <v>153</v>
      </c>
      <c r="E433" s="143"/>
      <c r="F433" s="145"/>
      <c r="G433" s="134"/>
      <c r="H433" s="67">
        <v>700</v>
      </c>
      <c r="I433" s="67">
        <v>150</v>
      </c>
      <c r="J433" s="67">
        <v>21.43</v>
      </c>
    </row>
    <row r="434" spans="1:10" s="7" customFormat="1" ht="45">
      <c r="A434" s="92"/>
      <c r="B434" s="93">
        <v>85212</v>
      </c>
      <c r="C434" s="92" t="s">
        <v>35</v>
      </c>
      <c r="D434" s="94" t="s">
        <v>231</v>
      </c>
      <c r="E434" s="99">
        <f>E435</f>
        <v>1331419</v>
      </c>
      <c r="F434" s="99">
        <f>F435</f>
        <v>1328970.56</v>
      </c>
      <c r="G434" s="100">
        <f>F434/E434*100</f>
        <v>99.81610296983895</v>
      </c>
      <c r="H434" s="99">
        <f>SUM(H436:H448)</f>
        <v>1350370</v>
      </c>
      <c r="I434" s="99">
        <f>SUM(I436:I448)</f>
        <v>1346317.79</v>
      </c>
      <c r="J434" s="99">
        <f>I434/H434*100</f>
        <v>99.69991854084437</v>
      </c>
    </row>
    <row r="435" spans="1:10" s="7" customFormat="1" ht="45">
      <c r="A435" s="38"/>
      <c r="B435" s="38"/>
      <c r="C435" s="38">
        <v>2010</v>
      </c>
      <c r="D435" s="85" t="s">
        <v>232</v>
      </c>
      <c r="E435" s="67">
        <v>1331419</v>
      </c>
      <c r="F435" s="67">
        <v>1328970.56</v>
      </c>
      <c r="G435" s="65">
        <f>F435/E435*100</f>
        <v>99.81610296983895</v>
      </c>
      <c r="H435" s="143"/>
      <c r="I435" s="143"/>
      <c r="J435" s="133"/>
    </row>
    <row r="436" spans="1:10" s="7" customFormat="1" ht="15">
      <c r="A436" s="38"/>
      <c r="B436" s="38"/>
      <c r="C436" s="38">
        <v>3110</v>
      </c>
      <c r="D436" s="85" t="s">
        <v>46</v>
      </c>
      <c r="E436" s="143"/>
      <c r="F436" s="145"/>
      <c r="G436" s="144"/>
      <c r="H436" s="67">
        <v>1291477</v>
      </c>
      <c r="I436" s="67">
        <v>1289100.38</v>
      </c>
      <c r="J436" s="67">
        <f aca="true" t="shared" si="11" ref="J436:J443">I436/H436*100</f>
        <v>99.81597659114331</v>
      </c>
    </row>
    <row r="437" spans="1:10" s="7" customFormat="1" ht="15">
      <c r="A437" s="38"/>
      <c r="B437" s="37"/>
      <c r="C437" s="38">
        <v>4010</v>
      </c>
      <c r="D437" s="85" t="s">
        <v>42</v>
      </c>
      <c r="E437" s="143"/>
      <c r="F437" s="145"/>
      <c r="G437" s="144"/>
      <c r="H437" s="67">
        <v>39755</v>
      </c>
      <c r="I437" s="67">
        <v>39229.05</v>
      </c>
      <c r="J437" s="67">
        <f t="shared" si="11"/>
        <v>98.67702175826942</v>
      </c>
    </row>
    <row r="438" spans="1:10" s="7" customFormat="1" ht="15">
      <c r="A438" s="38"/>
      <c r="B438" s="37"/>
      <c r="C438" s="38">
        <v>4040</v>
      </c>
      <c r="D438" s="85" t="s">
        <v>24</v>
      </c>
      <c r="E438" s="143"/>
      <c r="F438" s="145"/>
      <c r="G438" s="144"/>
      <c r="H438" s="67">
        <v>2937.6</v>
      </c>
      <c r="I438" s="67">
        <v>2937.6</v>
      </c>
      <c r="J438" s="67">
        <f t="shared" si="11"/>
        <v>100</v>
      </c>
    </row>
    <row r="439" spans="1:10" s="7" customFormat="1" ht="15">
      <c r="A439" s="38"/>
      <c r="B439" s="38"/>
      <c r="C439" s="38">
        <v>4110</v>
      </c>
      <c r="D439" s="85" t="s">
        <v>25</v>
      </c>
      <c r="E439" s="143"/>
      <c r="F439" s="145"/>
      <c r="G439" s="144"/>
      <c r="H439" s="67">
        <v>7734.4</v>
      </c>
      <c r="I439" s="67">
        <v>7663.46</v>
      </c>
      <c r="J439" s="67">
        <f t="shared" si="11"/>
        <v>99.08279892428631</v>
      </c>
    </row>
    <row r="440" spans="1:10" s="7" customFormat="1" ht="15">
      <c r="A440" s="38"/>
      <c r="B440" s="38"/>
      <c r="C440" s="38">
        <v>4120</v>
      </c>
      <c r="D440" s="85" t="s">
        <v>22</v>
      </c>
      <c r="E440" s="143"/>
      <c r="F440" s="145"/>
      <c r="G440" s="144"/>
      <c r="H440" s="67">
        <v>0</v>
      </c>
      <c r="I440" s="67">
        <v>0</v>
      </c>
      <c r="J440" s="67">
        <v>0</v>
      </c>
    </row>
    <row r="441" spans="1:10" ht="21.75" customHeight="1">
      <c r="A441" s="38"/>
      <c r="B441" s="37"/>
      <c r="C441" s="38">
        <v>4210</v>
      </c>
      <c r="D441" s="85" t="s">
        <v>10</v>
      </c>
      <c r="E441" s="143"/>
      <c r="F441" s="145"/>
      <c r="G441" s="156"/>
      <c r="H441" s="67">
        <v>3270.07</v>
      </c>
      <c r="I441" s="64">
        <v>2843.08</v>
      </c>
      <c r="J441" s="67">
        <f t="shared" si="11"/>
        <v>86.94248135361016</v>
      </c>
    </row>
    <row r="442" spans="1:10" ht="21" customHeight="1">
      <c r="A442" s="38"/>
      <c r="B442" s="37"/>
      <c r="C442" s="38">
        <v>4280</v>
      </c>
      <c r="D442" s="85" t="s">
        <v>132</v>
      </c>
      <c r="E442" s="143"/>
      <c r="F442" s="145"/>
      <c r="G442" s="156"/>
      <c r="H442" s="67">
        <v>150</v>
      </c>
      <c r="I442" s="64">
        <v>0</v>
      </c>
      <c r="J442" s="67">
        <v>0</v>
      </c>
    </row>
    <row r="443" spans="1:10" ht="18" customHeight="1">
      <c r="A443" s="38"/>
      <c r="B443" s="37"/>
      <c r="C443" s="38">
        <v>4300</v>
      </c>
      <c r="D443" s="85" t="s">
        <v>8</v>
      </c>
      <c r="E443" s="143"/>
      <c r="F443" s="145"/>
      <c r="G443" s="156"/>
      <c r="H443" s="67">
        <v>3000</v>
      </c>
      <c r="I443" s="64">
        <v>2953.09</v>
      </c>
      <c r="J443" s="67">
        <f t="shared" si="11"/>
        <v>98.43633333333334</v>
      </c>
    </row>
    <row r="444" spans="1:10" ht="19.5" customHeight="1">
      <c r="A444" s="38"/>
      <c r="B444" s="37"/>
      <c r="C444" s="38">
        <v>4410</v>
      </c>
      <c r="D444" s="85" t="s">
        <v>151</v>
      </c>
      <c r="E444" s="143"/>
      <c r="F444" s="145"/>
      <c r="G444" s="156"/>
      <c r="H444" s="67">
        <v>300</v>
      </c>
      <c r="I444" s="64">
        <v>67.2</v>
      </c>
      <c r="J444" s="49">
        <f aca="true" t="shared" si="12" ref="J444:J449">I444/H444*100</f>
        <v>22.400000000000002</v>
      </c>
    </row>
    <row r="445" spans="1:10" ht="15">
      <c r="A445" s="38"/>
      <c r="B445" s="38"/>
      <c r="C445" s="38">
        <v>4440</v>
      </c>
      <c r="D445" s="85" t="s">
        <v>27</v>
      </c>
      <c r="E445" s="143"/>
      <c r="F445" s="145"/>
      <c r="G445" s="147"/>
      <c r="H445" s="67">
        <v>1093.93</v>
      </c>
      <c r="I445" s="67">
        <v>1093.93</v>
      </c>
      <c r="J445" s="67">
        <f t="shared" si="12"/>
        <v>100</v>
      </c>
    </row>
    <row r="446" spans="1:10" ht="30">
      <c r="A446" s="38"/>
      <c r="B446" s="38"/>
      <c r="C446" s="38">
        <v>4700</v>
      </c>
      <c r="D446" s="85" t="s">
        <v>153</v>
      </c>
      <c r="E446" s="143"/>
      <c r="F446" s="145"/>
      <c r="G446" s="147"/>
      <c r="H446" s="67">
        <v>652</v>
      </c>
      <c r="I446" s="67">
        <v>430</v>
      </c>
      <c r="J446" s="67">
        <f t="shared" si="12"/>
        <v>65.95092024539878</v>
      </c>
    </row>
    <row r="447" spans="1:10" ht="30">
      <c r="A447" s="38"/>
      <c r="B447" s="37"/>
      <c r="C447" s="38">
        <v>4740</v>
      </c>
      <c r="D447" s="85" t="s">
        <v>154</v>
      </c>
      <c r="E447" s="143"/>
      <c r="F447" s="145"/>
      <c r="G447" s="134"/>
      <c r="H447" s="67">
        <v>0</v>
      </c>
      <c r="I447" s="67">
        <v>0</v>
      </c>
      <c r="J447" s="67">
        <v>0</v>
      </c>
    </row>
    <row r="448" spans="1:10" ht="30">
      <c r="A448" s="38"/>
      <c r="B448" s="37"/>
      <c r="C448" s="38">
        <v>4750</v>
      </c>
      <c r="D448" s="85" t="s">
        <v>230</v>
      </c>
      <c r="E448" s="143"/>
      <c r="F448" s="145"/>
      <c r="G448" s="156"/>
      <c r="H448" s="67">
        <v>0</v>
      </c>
      <c r="I448" s="67">
        <v>0</v>
      </c>
      <c r="J448" s="67">
        <v>0</v>
      </c>
    </row>
    <row r="449" spans="1:10" ht="45">
      <c r="A449" s="92"/>
      <c r="B449" s="93">
        <v>85213</v>
      </c>
      <c r="C449" s="92" t="s">
        <v>35</v>
      </c>
      <c r="D449" s="94" t="s">
        <v>233</v>
      </c>
      <c r="E449" s="99">
        <f>E450+E451</f>
        <v>24113</v>
      </c>
      <c r="F449" s="99">
        <f>F450+F451</f>
        <v>23959.8</v>
      </c>
      <c r="G449" s="96">
        <f>F449/E449*100</f>
        <v>99.36465806826193</v>
      </c>
      <c r="H449" s="99">
        <f>H452</f>
        <v>24113</v>
      </c>
      <c r="I449" s="99">
        <f>I452</f>
        <v>23959.8</v>
      </c>
      <c r="J449" s="99">
        <f t="shared" si="12"/>
        <v>99.36465806826193</v>
      </c>
    </row>
    <row r="450" spans="1:10" ht="45">
      <c r="A450" s="38"/>
      <c r="B450" s="37"/>
      <c r="C450" s="38">
        <v>2010</v>
      </c>
      <c r="D450" s="85" t="s">
        <v>232</v>
      </c>
      <c r="E450" s="67">
        <v>10085</v>
      </c>
      <c r="F450" s="67">
        <v>10027.8</v>
      </c>
      <c r="G450" s="59">
        <f>F450/E450*100</f>
        <v>99.43282102131879</v>
      </c>
      <c r="H450" s="143"/>
      <c r="I450" s="143"/>
      <c r="J450" s="133"/>
    </row>
    <row r="451" spans="1:10" ht="30">
      <c r="A451" s="38"/>
      <c r="B451" s="37"/>
      <c r="C451" s="38">
        <v>2030</v>
      </c>
      <c r="D451" s="85" t="s">
        <v>210</v>
      </c>
      <c r="E451" s="67">
        <v>14028</v>
      </c>
      <c r="F451" s="67">
        <v>13932</v>
      </c>
      <c r="G451" s="59">
        <f>F451/E451*100</f>
        <v>99.31565440547476</v>
      </c>
      <c r="H451" s="143"/>
      <c r="I451" s="143"/>
      <c r="J451" s="133"/>
    </row>
    <row r="452" spans="1:10" ht="15">
      <c r="A452" s="38"/>
      <c r="B452" s="37"/>
      <c r="C452" s="38">
        <v>4130</v>
      </c>
      <c r="D452" s="85" t="s">
        <v>234</v>
      </c>
      <c r="E452" s="143"/>
      <c r="F452" s="145"/>
      <c r="G452" s="134"/>
      <c r="H452" s="67">
        <v>24113</v>
      </c>
      <c r="I452" s="67">
        <v>23959.8</v>
      </c>
      <c r="J452" s="67">
        <f>I452/H452*100</f>
        <v>99.36465806826193</v>
      </c>
    </row>
    <row r="453" spans="1:10" ht="30">
      <c r="A453" s="92"/>
      <c r="B453" s="93">
        <v>85214</v>
      </c>
      <c r="C453" s="92" t="s">
        <v>35</v>
      </c>
      <c r="D453" s="94" t="s">
        <v>235</v>
      </c>
      <c r="E453" s="70">
        <f>E454</f>
        <v>104000</v>
      </c>
      <c r="F453" s="70">
        <f>F454</f>
        <v>104000</v>
      </c>
      <c r="G453" s="44">
        <f>F453/E453*100</f>
        <v>100</v>
      </c>
      <c r="H453" s="70">
        <f>H455+H456</f>
        <v>179456</v>
      </c>
      <c r="I453" s="70">
        <f>I455+I456</f>
        <v>146281.41</v>
      </c>
      <c r="J453" s="70">
        <f>I453/H453*100</f>
        <v>81.51380282631955</v>
      </c>
    </row>
    <row r="454" spans="1:10" ht="30">
      <c r="A454" s="38"/>
      <c r="B454" s="37"/>
      <c r="C454" s="38">
        <v>2030</v>
      </c>
      <c r="D454" s="85" t="s">
        <v>210</v>
      </c>
      <c r="E454" s="67">
        <v>104000</v>
      </c>
      <c r="F454" s="67">
        <v>104000</v>
      </c>
      <c r="G454" s="59">
        <f>F454/E454*100</f>
        <v>100</v>
      </c>
      <c r="H454" s="67"/>
      <c r="I454" s="67"/>
      <c r="J454" s="70"/>
    </row>
    <row r="455" spans="1:10" ht="15">
      <c r="A455" s="38"/>
      <c r="B455" s="37"/>
      <c r="C455" s="38">
        <v>3110</v>
      </c>
      <c r="D455" s="85" t="s">
        <v>46</v>
      </c>
      <c r="E455" s="143"/>
      <c r="F455" s="145"/>
      <c r="G455" s="156"/>
      <c r="H455" s="67">
        <v>165377.98</v>
      </c>
      <c r="I455" s="67">
        <v>132203.39</v>
      </c>
      <c r="J455" s="67">
        <f>I455/H455*100</f>
        <v>79.94014076118235</v>
      </c>
    </row>
    <row r="456" spans="1:10" ht="33" customHeight="1">
      <c r="A456" s="38"/>
      <c r="B456" s="37"/>
      <c r="C456" s="38">
        <v>3119</v>
      </c>
      <c r="D456" s="85" t="s">
        <v>268</v>
      </c>
      <c r="E456" s="143"/>
      <c r="F456" s="145"/>
      <c r="G456" s="156"/>
      <c r="H456" s="67">
        <v>14078.02</v>
      </c>
      <c r="I456" s="67">
        <v>14078.02</v>
      </c>
      <c r="J456" s="67">
        <f>I456/H456*100</f>
        <v>100</v>
      </c>
    </row>
    <row r="457" spans="1:10" ht="33" customHeight="1">
      <c r="A457" s="92"/>
      <c r="B457" s="93">
        <v>85215</v>
      </c>
      <c r="C457" s="92" t="s">
        <v>35</v>
      </c>
      <c r="D457" s="94" t="s">
        <v>236</v>
      </c>
      <c r="E457" s="99">
        <v>0</v>
      </c>
      <c r="F457" s="99">
        <v>0</v>
      </c>
      <c r="G457" s="96">
        <v>0</v>
      </c>
      <c r="H457" s="99">
        <f>H458</f>
        <v>53800</v>
      </c>
      <c r="I457" s="99">
        <f>I458</f>
        <v>53575.56</v>
      </c>
      <c r="J457" s="99">
        <f>I457/H457*100</f>
        <v>99.5828252788104</v>
      </c>
    </row>
    <row r="458" spans="1:10" ht="18.75" customHeight="1">
      <c r="A458" s="38"/>
      <c r="B458" s="37"/>
      <c r="C458" s="38">
        <v>3110</v>
      </c>
      <c r="D458" s="85" t="s">
        <v>46</v>
      </c>
      <c r="E458" s="143"/>
      <c r="F458" s="145"/>
      <c r="G458" s="156"/>
      <c r="H458" s="67">
        <v>53800</v>
      </c>
      <c r="I458" s="67">
        <v>53575.56</v>
      </c>
      <c r="J458" s="67">
        <f>I458/H458*100</f>
        <v>99.5828252788104</v>
      </c>
    </row>
    <row r="459" spans="1:10" s="117" customFormat="1" ht="18.75" customHeight="1">
      <c r="A459" s="92"/>
      <c r="B459" s="93">
        <v>85216</v>
      </c>
      <c r="C459" s="92"/>
      <c r="D459" s="94" t="s">
        <v>289</v>
      </c>
      <c r="E459" s="99">
        <f>E460</f>
        <v>206000</v>
      </c>
      <c r="F459" s="99">
        <f>F460</f>
        <v>203797.84</v>
      </c>
      <c r="G459" s="96">
        <v>98.93</v>
      </c>
      <c r="H459" s="99">
        <f>H461</f>
        <v>206000</v>
      </c>
      <c r="I459" s="99">
        <f>I461</f>
        <v>203797.84</v>
      </c>
      <c r="J459" s="99">
        <f>I459/H459*100</f>
        <v>98.93099029126213</v>
      </c>
    </row>
    <row r="460" spans="1:10" s="117" customFormat="1" ht="18.75" customHeight="1">
      <c r="A460" s="38"/>
      <c r="B460" s="37"/>
      <c r="C460" s="38">
        <v>2030</v>
      </c>
      <c r="D460" s="85" t="s">
        <v>210</v>
      </c>
      <c r="E460" s="67">
        <v>206000</v>
      </c>
      <c r="F460" s="67">
        <v>203797.84</v>
      </c>
      <c r="G460" s="59">
        <f>F460/E460*100</f>
        <v>98.93099029126213</v>
      </c>
      <c r="H460" s="67"/>
      <c r="I460" s="67"/>
      <c r="J460" s="67"/>
    </row>
    <row r="461" spans="1:10" ht="18.75" customHeight="1">
      <c r="A461" s="38"/>
      <c r="B461" s="37"/>
      <c r="C461" s="38">
        <v>3110</v>
      </c>
      <c r="D461" s="85" t="s">
        <v>46</v>
      </c>
      <c r="E461" s="143"/>
      <c r="F461" s="145"/>
      <c r="G461" s="156"/>
      <c r="H461" s="67">
        <v>206000</v>
      </c>
      <c r="I461" s="67">
        <v>203797.84</v>
      </c>
      <c r="J461" s="67">
        <v>98.93</v>
      </c>
    </row>
    <row r="462" spans="1:10" ht="15">
      <c r="A462" s="92"/>
      <c r="B462" s="93">
        <v>85219</v>
      </c>
      <c r="C462" s="92" t="s">
        <v>35</v>
      </c>
      <c r="D462" s="94" t="s">
        <v>237</v>
      </c>
      <c r="E462" s="99">
        <f>E463+E464</f>
        <v>101576</v>
      </c>
      <c r="F462" s="99">
        <f>F464+F463</f>
        <v>101576</v>
      </c>
      <c r="G462" s="96">
        <f>F462/E462*100</f>
        <v>100</v>
      </c>
      <c r="H462" s="99">
        <f>SUM(H465:H480)</f>
        <v>307258</v>
      </c>
      <c r="I462" s="99">
        <f>SUM(I465:I480)</f>
        <v>303874.73</v>
      </c>
      <c r="J462" s="99">
        <f>I462/H462*100</f>
        <v>98.89888302338751</v>
      </c>
    </row>
    <row r="463" spans="1:10" ht="33" customHeight="1">
      <c r="A463" s="38"/>
      <c r="B463" s="37"/>
      <c r="C463" s="38">
        <v>2010</v>
      </c>
      <c r="D463" s="85" t="s">
        <v>232</v>
      </c>
      <c r="E463" s="67">
        <v>13116</v>
      </c>
      <c r="F463" s="67">
        <v>13116</v>
      </c>
      <c r="G463" s="59">
        <f>F463/E463*100</f>
        <v>100</v>
      </c>
      <c r="H463" s="143"/>
      <c r="I463" s="143"/>
      <c r="J463" s="143"/>
    </row>
    <row r="464" spans="1:10" ht="36.75" customHeight="1">
      <c r="A464" s="38"/>
      <c r="B464" s="37"/>
      <c r="C464" s="38">
        <v>2030</v>
      </c>
      <c r="D464" s="85" t="s">
        <v>210</v>
      </c>
      <c r="E464" s="67">
        <v>88460</v>
      </c>
      <c r="F464" s="67">
        <v>88460</v>
      </c>
      <c r="G464" s="65">
        <f>F464/E464*100</f>
        <v>100</v>
      </c>
      <c r="H464" s="143"/>
      <c r="I464" s="143"/>
      <c r="J464" s="133"/>
    </row>
    <row r="465" spans="1:10" ht="22.5" customHeight="1">
      <c r="A465" s="38"/>
      <c r="B465" s="37"/>
      <c r="C465" s="38">
        <v>3110</v>
      </c>
      <c r="D465" s="85" t="s">
        <v>46</v>
      </c>
      <c r="E465" s="67"/>
      <c r="F465" s="67"/>
      <c r="G465" s="59"/>
      <c r="H465" s="67">
        <v>12920</v>
      </c>
      <c r="I465" s="67">
        <v>12920</v>
      </c>
      <c r="J465" s="67">
        <f>I465/H465*100</f>
        <v>100</v>
      </c>
    </row>
    <row r="466" spans="1:10" ht="15">
      <c r="A466" s="38"/>
      <c r="B466" s="37"/>
      <c r="C466" s="38">
        <v>4010</v>
      </c>
      <c r="D466" s="85" t="s">
        <v>42</v>
      </c>
      <c r="E466" s="143"/>
      <c r="F466" s="145"/>
      <c r="G466" s="134"/>
      <c r="H466" s="67">
        <v>204531</v>
      </c>
      <c r="I466" s="67">
        <v>204514.85</v>
      </c>
      <c r="J466" s="67">
        <f aca="true" t="shared" si="13" ref="J466:J478">I466/H466*100</f>
        <v>99.99210388645243</v>
      </c>
    </row>
    <row r="467" spans="1:10" ht="15">
      <c r="A467" s="38"/>
      <c r="B467" s="37"/>
      <c r="C467" s="38">
        <v>4040</v>
      </c>
      <c r="D467" s="85" t="s">
        <v>24</v>
      </c>
      <c r="E467" s="143"/>
      <c r="F467" s="145"/>
      <c r="G467" s="134"/>
      <c r="H467" s="67">
        <v>17280</v>
      </c>
      <c r="I467" s="67">
        <v>17209.91</v>
      </c>
      <c r="J467" s="67">
        <f t="shared" si="13"/>
        <v>99.59438657407408</v>
      </c>
    </row>
    <row r="468" spans="1:10" ht="15">
      <c r="A468" s="38"/>
      <c r="B468" s="37"/>
      <c r="C468" s="38">
        <v>4110</v>
      </c>
      <c r="D468" s="85" t="s">
        <v>25</v>
      </c>
      <c r="E468" s="143"/>
      <c r="F468" s="145"/>
      <c r="G468" s="134"/>
      <c r="H468" s="67">
        <v>37839</v>
      </c>
      <c r="I468" s="67">
        <v>37564.8</v>
      </c>
      <c r="J468" s="67">
        <f t="shared" si="13"/>
        <v>99.27535082851028</v>
      </c>
    </row>
    <row r="469" spans="1:10" ht="15">
      <c r="A469" s="38"/>
      <c r="B469" s="38"/>
      <c r="C469" s="38">
        <v>4120</v>
      </c>
      <c r="D469" s="85" t="s">
        <v>22</v>
      </c>
      <c r="E469" s="143"/>
      <c r="F469" s="145"/>
      <c r="G469" s="147"/>
      <c r="H469" s="67">
        <v>2242</v>
      </c>
      <c r="I469" s="67">
        <v>2242</v>
      </c>
      <c r="J469" s="67">
        <v>100</v>
      </c>
    </row>
    <row r="470" spans="1:10" ht="15">
      <c r="A470" s="38"/>
      <c r="B470" s="37"/>
      <c r="C470" s="38">
        <v>4210</v>
      </c>
      <c r="D470" s="85" t="s">
        <v>10</v>
      </c>
      <c r="E470" s="143"/>
      <c r="F470" s="145"/>
      <c r="G470" s="134"/>
      <c r="H470" s="67">
        <v>8957</v>
      </c>
      <c r="I470" s="67">
        <v>8364.74</v>
      </c>
      <c r="J470" s="67">
        <f t="shared" si="13"/>
        <v>93.38774143128279</v>
      </c>
    </row>
    <row r="471" spans="1:10" ht="15">
      <c r="A471" s="38"/>
      <c r="B471" s="37"/>
      <c r="C471" s="38">
        <v>4280</v>
      </c>
      <c r="D471" s="85" t="s">
        <v>132</v>
      </c>
      <c r="E471" s="143"/>
      <c r="F471" s="145"/>
      <c r="G471" s="134"/>
      <c r="H471" s="67">
        <v>371</v>
      </c>
      <c r="I471" s="67">
        <v>369.5</v>
      </c>
      <c r="J471" s="67">
        <f t="shared" si="13"/>
        <v>99.59568733153638</v>
      </c>
    </row>
    <row r="472" spans="1:10" ht="15">
      <c r="A472" s="38"/>
      <c r="B472" s="38"/>
      <c r="C472" s="38">
        <v>4300</v>
      </c>
      <c r="D472" s="85" t="s">
        <v>8</v>
      </c>
      <c r="E472" s="143"/>
      <c r="F472" s="145"/>
      <c r="G472" s="147"/>
      <c r="H472" s="67">
        <v>4500</v>
      </c>
      <c r="I472" s="67">
        <v>3087.96</v>
      </c>
      <c r="J472" s="67">
        <f t="shared" si="13"/>
        <v>68.62133333333334</v>
      </c>
    </row>
    <row r="473" spans="1:10" ht="30">
      <c r="A473" s="79"/>
      <c r="B473" s="79"/>
      <c r="C473" s="79">
        <v>4360</v>
      </c>
      <c r="D473" s="82" t="s">
        <v>238</v>
      </c>
      <c r="E473" s="154"/>
      <c r="F473" s="159"/>
      <c r="G473" s="160"/>
      <c r="H473" s="103">
        <v>2000</v>
      </c>
      <c r="I473" s="103">
        <v>1946.37</v>
      </c>
      <c r="J473" s="67">
        <f t="shared" si="13"/>
        <v>97.3185</v>
      </c>
    </row>
    <row r="474" spans="1:10" ht="30">
      <c r="A474" s="79"/>
      <c r="B474" s="79"/>
      <c r="C474" s="79">
        <v>4370</v>
      </c>
      <c r="D474" s="82" t="s">
        <v>222</v>
      </c>
      <c r="E474" s="154"/>
      <c r="F474" s="159"/>
      <c r="G474" s="160"/>
      <c r="H474" s="103">
        <v>1400</v>
      </c>
      <c r="I474" s="103">
        <v>1243.91</v>
      </c>
      <c r="J474" s="67">
        <f t="shared" si="13"/>
        <v>88.85071428571429</v>
      </c>
    </row>
    <row r="475" spans="1:10" ht="15">
      <c r="A475" s="38"/>
      <c r="B475" s="37"/>
      <c r="C475" s="38">
        <v>4410</v>
      </c>
      <c r="D475" s="85" t="s">
        <v>26</v>
      </c>
      <c r="E475" s="143"/>
      <c r="F475" s="145"/>
      <c r="G475" s="147"/>
      <c r="H475" s="67">
        <v>6400</v>
      </c>
      <c r="I475" s="67">
        <v>6035.49</v>
      </c>
      <c r="J475" s="67">
        <f t="shared" si="13"/>
        <v>94.30453125</v>
      </c>
    </row>
    <row r="476" spans="1:10" ht="15">
      <c r="A476" s="38"/>
      <c r="B476" s="37"/>
      <c r="C476" s="38">
        <v>4430</v>
      </c>
      <c r="D476" s="85" t="s">
        <v>15</v>
      </c>
      <c r="E476" s="143"/>
      <c r="F476" s="145"/>
      <c r="G476" s="134"/>
      <c r="H476" s="67">
        <v>1650.8</v>
      </c>
      <c r="I476" s="67">
        <v>1208</v>
      </c>
      <c r="J476" s="67">
        <f t="shared" si="13"/>
        <v>73.17664162830143</v>
      </c>
    </row>
    <row r="477" spans="1:10" ht="15">
      <c r="A477" s="38"/>
      <c r="B477" s="37"/>
      <c r="C477" s="38">
        <v>4440</v>
      </c>
      <c r="D477" s="85" t="s">
        <v>76</v>
      </c>
      <c r="E477" s="143"/>
      <c r="F477" s="145"/>
      <c r="G477" s="134"/>
      <c r="H477" s="67">
        <v>4649.2</v>
      </c>
      <c r="I477" s="67">
        <v>4649.2</v>
      </c>
      <c r="J477" s="67">
        <f t="shared" si="13"/>
        <v>100</v>
      </c>
    </row>
    <row r="478" spans="1:10" ht="30">
      <c r="A478" s="38"/>
      <c r="B478" s="38"/>
      <c r="C478" s="38">
        <v>4700</v>
      </c>
      <c r="D478" s="85" t="s">
        <v>153</v>
      </c>
      <c r="E478" s="143"/>
      <c r="F478" s="145"/>
      <c r="G478" s="147"/>
      <c r="H478" s="67">
        <v>2518</v>
      </c>
      <c r="I478" s="67">
        <v>2518</v>
      </c>
      <c r="J478" s="67">
        <f t="shared" si="13"/>
        <v>100</v>
      </c>
    </row>
    <row r="479" spans="1:10" ht="30">
      <c r="A479" s="38"/>
      <c r="B479" s="38"/>
      <c r="C479" s="38">
        <v>4740</v>
      </c>
      <c r="D479" s="85" t="s">
        <v>154</v>
      </c>
      <c r="E479" s="143"/>
      <c r="F479" s="145"/>
      <c r="G479" s="147"/>
      <c r="H479" s="67">
        <v>0</v>
      </c>
      <c r="I479" s="67">
        <v>0</v>
      </c>
      <c r="J479" s="67">
        <v>0</v>
      </c>
    </row>
    <row r="480" spans="1:10" ht="30">
      <c r="A480" s="38"/>
      <c r="B480" s="37"/>
      <c r="C480" s="38">
        <v>4750</v>
      </c>
      <c r="D480" s="85" t="s">
        <v>213</v>
      </c>
      <c r="E480" s="143"/>
      <c r="F480" s="145"/>
      <c r="G480" s="134"/>
      <c r="H480" s="67">
        <v>0</v>
      </c>
      <c r="I480" s="67">
        <v>0</v>
      </c>
      <c r="J480" s="67">
        <v>0</v>
      </c>
    </row>
    <row r="481" spans="1:10" ht="30">
      <c r="A481" s="92"/>
      <c r="B481" s="92">
        <v>85228</v>
      </c>
      <c r="C481" s="92" t="s">
        <v>35</v>
      </c>
      <c r="D481" s="94" t="s">
        <v>239</v>
      </c>
      <c r="E481" s="138"/>
      <c r="F481" s="138"/>
      <c r="G481" s="139"/>
      <c r="H481" s="99">
        <f>H482</f>
        <v>8000</v>
      </c>
      <c r="I481" s="99">
        <f>I482</f>
        <v>7445.75</v>
      </c>
      <c r="J481" s="99">
        <v>93.07</v>
      </c>
    </row>
    <row r="482" spans="1:10" ht="15">
      <c r="A482" s="38"/>
      <c r="B482" s="37"/>
      <c r="C482" s="56">
        <v>4300</v>
      </c>
      <c r="D482" s="83" t="s">
        <v>8</v>
      </c>
      <c r="E482" s="161"/>
      <c r="F482" s="162"/>
      <c r="G482" s="169"/>
      <c r="H482" s="75">
        <v>8000</v>
      </c>
      <c r="I482" s="75">
        <v>7445.75</v>
      </c>
      <c r="J482" s="67">
        <v>93.07</v>
      </c>
    </row>
    <row r="483" spans="1:10" ht="15">
      <c r="A483" s="92"/>
      <c r="B483" s="93">
        <v>85295</v>
      </c>
      <c r="C483" s="92" t="s">
        <v>35</v>
      </c>
      <c r="D483" s="94" t="s">
        <v>17</v>
      </c>
      <c r="E483" s="99">
        <f>E485+E486+E484</f>
        <v>113440</v>
      </c>
      <c r="F483" s="99">
        <f>F485+F486+F484</f>
        <v>113340</v>
      </c>
      <c r="G483" s="96">
        <v>100</v>
      </c>
      <c r="H483" s="99">
        <f>SUM(H487:H490)</f>
        <v>216022</v>
      </c>
      <c r="I483" s="99">
        <f>SUM(I487:I490)</f>
        <v>196600.34</v>
      </c>
      <c r="J483" s="99">
        <f>I483/H483*100</f>
        <v>91.00940644934312</v>
      </c>
    </row>
    <row r="484" spans="1:10" s="213" customFormat="1" ht="15">
      <c r="A484" s="38"/>
      <c r="B484" s="37"/>
      <c r="C484" s="38">
        <v>2010</v>
      </c>
      <c r="D484" s="85" t="s">
        <v>351</v>
      </c>
      <c r="E484" s="67">
        <v>23200</v>
      </c>
      <c r="F484" s="67">
        <v>23100</v>
      </c>
      <c r="G484" s="59">
        <v>99.57</v>
      </c>
      <c r="H484" s="67"/>
      <c r="I484" s="67"/>
      <c r="J484" s="67"/>
    </row>
    <row r="485" spans="1:10" ht="30">
      <c r="A485" s="38"/>
      <c r="B485" s="37"/>
      <c r="C485" s="38">
        <v>2030</v>
      </c>
      <c r="D485" s="85" t="s">
        <v>210</v>
      </c>
      <c r="E485" s="67">
        <v>90240</v>
      </c>
      <c r="F485" s="67">
        <v>90240</v>
      </c>
      <c r="G485" s="59">
        <f>F485/E485*100</f>
        <v>100</v>
      </c>
      <c r="H485" s="67"/>
      <c r="I485" s="67"/>
      <c r="J485" s="70"/>
    </row>
    <row r="486" spans="1:10" ht="30">
      <c r="A486" s="38"/>
      <c r="B486" s="37"/>
      <c r="C486" s="38">
        <v>2700</v>
      </c>
      <c r="D486" s="85" t="s">
        <v>109</v>
      </c>
      <c r="E486" s="67"/>
      <c r="F486" s="67"/>
      <c r="G486" s="65"/>
      <c r="H486" s="67"/>
      <c r="I486" s="67"/>
      <c r="J486" s="70"/>
    </row>
    <row r="487" spans="1:10" ht="15">
      <c r="A487" s="38"/>
      <c r="B487" s="37"/>
      <c r="C487" s="38">
        <v>3110</v>
      </c>
      <c r="D487" s="85" t="s">
        <v>240</v>
      </c>
      <c r="E487" s="143"/>
      <c r="F487" s="145"/>
      <c r="G487" s="134"/>
      <c r="H487" s="67">
        <v>194080</v>
      </c>
      <c r="I487" s="67">
        <v>185020</v>
      </c>
      <c r="J487" s="67">
        <f aca="true" t="shared" si="14" ref="J487:J492">I487/H487*100</f>
        <v>95.3318219291014</v>
      </c>
    </row>
    <row r="488" spans="1:10" ht="15">
      <c r="A488" s="38"/>
      <c r="B488" s="37"/>
      <c r="C488" s="38">
        <v>4210</v>
      </c>
      <c r="D488" s="85" t="s">
        <v>130</v>
      </c>
      <c r="E488" s="143"/>
      <c r="F488" s="145"/>
      <c r="G488" s="134"/>
      <c r="H488" s="67">
        <v>8000</v>
      </c>
      <c r="I488" s="67">
        <v>4512.77</v>
      </c>
      <c r="J488" s="67">
        <f t="shared" si="14"/>
        <v>56.409625000000005</v>
      </c>
    </row>
    <row r="489" spans="1:10" ht="20.25" customHeight="1">
      <c r="A489" s="38"/>
      <c r="B489" s="37"/>
      <c r="C489" s="38">
        <v>4220</v>
      </c>
      <c r="D489" s="85" t="s">
        <v>227</v>
      </c>
      <c r="E489" s="143"/>
      <c r="F489" s="145"/>
      <c r="G489" s="134"/>
      <c r="H489" s="67">
        <v>6000</v>
      </c>
      <c r="I489" s="67">
        <v>3449.57</v>
      </c>
      <c r="J489" s="67">
        <f t="shared" si="14"/>
        <v>57.49283333333334</v>
      </c>
    </row>
    <row r="490" spans="1:10" ht="15">
      <c r="A490" s="38"/>
      <c r="B490" s="37"/>
      <c r="C490" s="38">
        <v>4300</v>
      </c>
      <c r="D490" s="85" t="s">
        <v>141</v>
      </c>
      <c r="E490" s="143"/>
      <c r="F490" s="145"/>
      <c r="G490" s="134"/>
      <c r="H490" s="67">
        <v>7942</v>
      </c>
      <c r="I490" s="67">
        <v>3618</v>
      </c>
      <c r="J490" s="67">
        <f t="shared" si="14"/>
        <v>45.55527574918157</v>
      </c>
    </row>
    <row r="491" spans="1:10" ht="28.5">
      <c r="A491" s="39">
        <v>853</v>
      </c>
      <c r="B491" s="68"/>
      <c r="C491" s="39" t="s">
        <v>35</v>
      </c>
      <c r="D491" s="105" t="s">
        <v>241</v>
      </c>
      <c r="E491" s="70">
        <f>E492</f>
        <v>251211.97999999998</v>
      </c>
      <c r="F491" s="70">
        <f>F492</f>
        <v>246533.07</v>
      </c>
      <c r="G491" s="44">
        <f>G492</f>
        <v>98.13746541864764</v>
      </c>
      <c r="H491" s="70">
        <f>H492</f>
        <v>251211.98</v>
      </c>
      <c r="I491" s="70">
        <f>I492</f>
        <v>246533.06999999995</v>
      </c>
      <c r="J491" s="70">
        <f t="shared" si="14"/>
        <v>98.13746541864761</v>
      </c>
    </row>
    <row r="492" spans="1:10" ht="15">
      <c r="A492" s="92"/>
      <c r="B492" s="93">
        <v>85395</v>
      </c>
      <c r="C492" s="92" t="s">
        <v>35</v>
      </c>
      <c r="D492" s="94" t="s">
        <v>165</v>
      </c>
      <c r="E492" s="99">
        <f>E493+E494</f>
        <v>251211.97999999998</v>
      </c>
      <c r="F492" s="99">
        <f>F493+F494</f>
        <v>246533.07</v>
      </c>
      <c r="G492" s="100">
        <f>F492/E492*100</f>
        <v>98.13746541864764</v>
      </c>
      <c r="H492" s="99">
        <f>SUM(H495:H511)</f>
        <v>251211.98</v>
      </c>
      <c r="I492" s="99">
        <f>SUM(I495:I511)</f>
        <v>246533.06999999995</v>
      </c>
      <c r="J492" s="99">
        <f t="shared" si="14"/>
        <v>98.13746541864761</v>
      </c>
    </row>
    <row r="493" spans="1:10" ht="30">
      <c r="A493" s="38"/>
      <c r="B493" s="37"/>
      <c r="C493" s="38">
        <v>2007</v>
      </c>
      <c r="D493" s="85" t="s">
        <v>290</v>
      </c>
      <c r="E493" s="67">
        <v>225496.56</v>
      </c>
      <c r="F493" s="67">
        <v>221519.45</v>
      </c>
      <c r="G493" s="59">
        <f>F493/E493*100</f>
        <v>98.23628795046807</v>
      </c>
      <c r="H493" s="143"/>
      <c r="I493" s="143"/>
      <c r="J493" s="143"/>
    </row>
    <row r="494" spans="1:10" ht="30">
      <c r="A494" s="38"/>
      <c r="B494" s="37"/>
      <c r="C494" s="38">
        <v>2009</v>
      </c>
      <c r="D494" s="85" t="s">
        <v>291</v>
      </c>
      <c r="E494" s="67">
        <v>25715.42</v>
      </c>
      <c r="F494" s="67">
        <v>25013.62</v>
      </c>
      <c r="G494" s="59">
        <f>F494/E494*100</f>
        <v>97.27089816149221</v>
      </c>
      <c r="H494" s="143"/>
      <c r="I494" s="143"/>
      <c r="J494" s="143"/>
    </row>
    <row r="495" spans="1:10" ht="15">
      <c r="A495" s="38"/>
      <c r="B495" s="37"/>
      <c r="C495" s="38">
        <v>4017</v>
      </c>
      <c r="D495" s="85" t="s">
        <v>176</v>
      </c>
      <c r="E495" s="143"/>
      <c r="F495" s="145"/>
      <c r="G495" s="134"/>
      <c r="H495" s="67">
        <v>54152.82</v>
      </c>
      <c r="I495" s="67">
        <v>54152.81</v>
      </c>
      <c r="J495" s="67">
        <f>I495/H495*100</f>
        <v>99.99998153374099</v>
      </c>
    </row>
    <row r="496" spans="1:10" ht="15">
      <c r="A496" s="38"/>
      <c r="B496" s="37"/>
      <c r="C496" s="38">
        <v>4019</v>
      </c>
      <c r="D496" s="85" t="s">
        <v>126</v>
      </c>
      <c r="E496" s="143"/>
      <c r="F496" s="145"/>
      <c r="G496" s="134"/>
      <c r="H496" s="67">
        <v>1825.66</v>
      </c>
      <c r="I496" s="67">
        <v>1825.66</v>
      </c>
      <c r="J496" s="67">
        <v>100</v>
      </c>
    </row>
    <row r="497" spans="1:10" ht="15">
      <c r="A497" s="38"/>
      <c r="B497" s="37"/>
      <c r="C497" s="38">
        <v>4117</v>
      </c>
      <c r="D497" s="85" t="s">
        <v>128</v>
      </c>
      <c r="E497" s="143"/>
      <c r="F497" s="145"/>
      <c r="G497" s="134"/>
      <c r="H497" s="67">
        <v>12006.84</v>
      </c>
      <c r="I497" s="67">
        <v>12005.17</v>
      </c>
      <c r="J497" s="67">
        <f>I497/H497*100</f>
        <v>99.98609126131439</v>
      </c>
    </row>
    <row r="498" spans="1:10" ht="15">
      <c r="A498" s="38"/>
      <c r="B498" s="37"/>
      <c r="C498" s="38">
        <v>4119</v>
      </c>
      <c r="D498" s="85" t="s">
        <v>128</v>
      </c>
      <c r="E498" s="143"/>
      <c r="F498" s="145"/>
      <c r="G498" s="134"/>
      <c r="H498" s="67">
        <v>819.42</v>
      </c>
      <c r="I498" s="67">
        <v>819.41</v>
      </c>
      <c r="J498" s="67">
        <v>100</v>
      </c>
    </row>
    <row r="499" spans="1:10" ht="15">
      <c r="A499" s="38"/>
      <c r="B499" s="37"/>
      <c r="C499" s="38">
        <v>4127</v>
      </c>
      <c r="D499" s="85" t="s">
        <v>129</v>
      </c>
      <c r="E499" s="143"/>
      <c r="F499" s="145"/>
      <c r="G499" s="134"/>
      <c r="H499" s="67">
        <v>1473.35</v>
      </c>
      <c r="I499" s="67">
        <v>1410.29</v>
      </c>
      <c r="J499" s="67">
        <f>I499/H499*100</f>
        <v>95.71995791902806</v>
      </c>
    </row>
    <row r="500" spans="1:10" ht="15">
      <c r="A500" s="38"/>
      <c r="B500" s="37"/>
      <c r="C500" s="38">
        <v>4129</v>
      </c>
      <c r="D500" s="85" t="s">
        <v>129</v>
      </c>
      <c r="E500" s="143"/>
      <c r="F500" s="145"/>
      <c r="G500" s="134"/>
      <c r="H500" s="67">
        <v>94.82</v>
      </c>
      <c r="I500" s="67">
        <v>94.81</v>
      </c>
      <c r="J500" s="67">
        <v>100</v>
      </c>
    </row>
    <row r="501" spans="1:10" ht="22.5" customHeight="1">
      <c r="A501" s="38"/>
      <c r="B501" s="37"/>
      <c r="C501" s="38">
        <v>4177</v>
      </c>
      <c r="D501" s="85" t="s">
        <v>218</v>
      </c>
      <c r="E501" s="143"/>
      <c r="F501" s="145"/>
      <c r="G501" s="134"/>
      <c r="H501" s="67">
        <v>22597.98</v>
      </c>
      <c r="I501" s="67">
        <v>22597.98</v>
      </c>
      <c r="J501" s="67">
        <v>100</v>
      </c>
    </row>
    <row r="502" spans="1:10" ht="22.5" customHeight="1">
      <c r="A502" s="38"/>
      <c r="B502" s="37"/>
      <c r="C502" s="38">
        <v>4179</v>
      </c>
      <c r="D502" s="85" t="s">
        <v>218</v>
      </c>
      <c r="E502" s="143"/>
      <c r="F502" s="145"/>
      <c r="G502" s="134"/>
      <c r="H502" s="67">
        <v>3776.1</v>
      </c>
      <c r="I502" s="67">
        <v>3776.1</v>
      </c>
      <c r="J502" s="67">
        <v>100</v>
      </c>
    </row>
    <row r="503" spans="1:10" ht="15">
      <c r="A503" s="38"/>
      <c r="B503" s="37"/>
      <c r="C503" s="38">
        <v>4217</v>
      </c>
      <c r="D503" s="85" t="s">
        <v>130</v>
      </c>
      <c r="E503" s="143"/>
      <c r="F503" s="145"/>
      <c r="G503" s="134"/>
      <c r="H503" s="67">
        <v>22035.83</v>
      </c>
      <c r="I503" s="67">
        <v>22009.82</v>
      </c>
      <c r="J503" s="67">
        <f>I503/H503*100</f>
        <v>99.88196496342546</v>
      </c>
    </row>
    <row r="504" spans="1:10" ht="15">
      <c r="A504" s="38"/>
      <c r="B504" s="37"/>
      <c r="C504" s="38">
        <v>4219</v>
      </c>
      <c r="D504" s="85" t="s">
        <v>257</v>
      </c>
      <c r="E504" s="143"/>
      <c r="F504" s="145"/>
      <c r="G504" s="134"/>
      <c r="H504" s="67">
        <v>3420.45</v>
      </c>
      <c r="I504" s="67">
        <v>3415.84</v>
      </c>
      <c r="J504" s="67">
        <v>99.87</v>
      </c>
    </row>
    <row r="505" spans="1:10" ht="15">
      <c r="A505" s="38"/>
      <c r="B505" s="37"/>
      <c r="C505" s="38">
        <v>4247</v>
      </c>
      <c r="D505" s="85" t="s">
        <v>219</v>
      </c>
      <c r="E505" s="143"/>
      <c r="F505" s="145"/>
      <c r="G505" s="134"/>
      <c r="H505" s="67">
        <v>17340</v>
      </c>
      <c r="I505" s="67">
        <v>17340</v>
      </c>
      <c r="J505" s="67">
        <v>100</v>
      </c>
    </row>
    <row r="506" spans="1:10" ht="15">
      <c r="A506" s="38"/>
      <c r="B506" s="37"/>
      <c r="C506" s="38">
        <v>4249</v>
      </c>
      <c r="D506" s="85" t="s">
        <v>219</v>
      </c>
      <c r="E506" s="143"/>
      <c r="F506" s="145"/>
      <c r="G506" s="134"/>
      <c r="H506" s="67">
        <v>3060</v>
      </c>
      <c r="I506" s="67">
        <v>3060</v>
      </c>
      <c r="J506" s="67">
        <v>100</v>
      </c>
    </row>
    <row r="507" spans="1:10" ht="15">
      <c r="A507" s="38"/>
      <c r="B507" s="37"/>
      <c r="C507" s="38">
        <v>4307</v>
      </c>
      <c r="D507" s="85" t="s">
        <v>141</v>
      </c>
      <c r="E507" s="143"/>
      <c r="F507" s="145"/>
      <c r="G507" s="134"/>
      <c r="H507" s="67">
        <v>94528</v>
      </c>
      <c r="I507" s="67">
        <v>90641.7</v>
      </c>
      <c r="J507" s="67">
        <f>I507/H507*100</f>
        <v>95.88873138117806</v>
      </c>
    </row>
    <row r="508" spans="1:10" ht="15">
      <c r="A508" s="38"/>
      <c r="B508" s="37"/>
      <c r="C508" s="38">
        <v>4309</v>
      </c>
      <c r="D508" s="85" t="s">
        <v>141</v>
      </c>
      <c r="E508" s="143"/>
      <c r="F508" s="145"/>
      <c r="G508" s="134"/>
      <c r="H508" s="67">
        <v>12671.78</v>
      </c>
      <c r="I508" s="67">
        <v>11974.55</v>
      </c>
      <c r="J508" s="67">
        <f>I508/H508*100</f>
        <v>94.49777379342127</v>
      </c>
    </row>
    <row r="509" spans="1:10" ht="30">
      <c r="A509" s="38"/>
      <c r="B509" s="37"/>
      <c r="C509" s="38">
        <v>4367</v>
      </c>
      <c r="D509" s="82" t="s">
        <v>238</v>
      </c>
      <c r="E509" s="143"/>
      <c r="F509" s="145"/>
      <c r="G509" s="134"/>
      <c r="H509" s="67">
        <v>267.75</v>
      </c>
      <c r="I509" s="67">
        <v>267.75</v>
      </c>
      <c r="J509" s="67">
        <v>100</v>
      </c>
    </row>
    <row r="510" spans="1:10" ht="30">
      <c r="A510" s="38"/>
      <c r="B510" s="37"/>
      <c r="C510" s="38">
        <v>4369</v>
      </c>
      <c r="D510" s="82" t="s">
        <v>238</v>
      </c>
      <c r="E510" s="143"/>
      <c r="F510" s="145"/>
      <c r="G510" s="134"/>
      <c r="H510" s="67">
        <v>47.25</v>
      </c>
      <c r="I510" s="67">
        <v>47.25</v>
      </c>
      <c r="J510" s="67">
        <v>100</v>
      </c>
    </row>
    <row r="511" spans="1:10" ht="15">
      <c r="A511" s="38"/>
      <c r="B511" s="37"/>
      <c r="C511" s="38">
        <v>4447</v>
      </c>
      <c r="D511" s="85" t="s">
        <v>408</v>
      </c>
      <c r="E511" s="143"/>
      <c r="F511" s="145"/>
      <c r="G511" s="134"/>
      <c r="H511" s="67">
        <v>1093.93</v>
      </c>
      <c r="I511" s="67">
        <v>1093.93</v>
      </c>
      <c r="J511" s="67">
        <v>100</v>
      </c>
    </row>
    <row r="512" spans="1:10" ht="24" customHeight="1">
      <c r="A512" s="39">
        <v>854</v>
      </c>
      <c r="B512" s="68"/>
      <c r="C512" s="39" t="s">
        <v>35</v>
      </c>
      <c r="D512" s="105" t="s">
        <v>73</v>
      </c>
      <c r="E512" s="70">
        <f>E513+E521</f>
        <v>73463</v>
      </c>
      <c r="F512" s="70">
        <f>F521</f>
        <v>73447.02</v>
      </c>
      <c r="G512" s="45">
        <f>F512/E512*100</f>
        <v>99.97824755319004</v>
      </c>
      <c r="H512" s="70">
        <f>H513+H521</f>
        <v>359906.25</v>
      </c>
      <c r="I512" s="70">
        <f>I513+I521</f>
        <v>348882.42</v>
      </c>
      <c r="J512" s="70">
        <f>I512/H512*100</f>
        <v>96.93702735087261</v>
      </c>
    </row>
    <row r="513" spans="1:10" ht="24.75" customHeight="1">
      <c r="A513" s="92"/>
      <c r="B513" s="93">
        <v>85401</v>
      </c>
      <c r="C513" s="92" t="s">
        <v>35</v>
      </c>
      <c r="D513" s="94" t="s">
        <v>242</v>
      </c>
      <c r="E513" s="138"/>
      <c r="F513" s="138"/>
      <c r="G513" s="165"/>
      <c r="H513" s="99">
        <f>SUM(H514:H520)</f>
        <v>256915</v>
      </c>
      <c r="I513" s="99">
        <f>SUM(I514:I520)</f>
        <v>248194.15</v>
      </c>
      <c r="J513" s="99">
        <f aca="true" t="shared" si="15" ref="J513:J518">I513/H513*100</f>
        <v>96.60555047389214</v>
      </c>
    </row>
    <row r="514" spans="1:10" ht="21" customHeight="1">
      <c r="A514" s="38"/>
      <c r="B514" s="37"/>
      <c r="C514" s="38">
        <v>3020</v>
      </c>
      <c r="D514" s="85" t="s">
        <v>243</v>
      </c>
      <c r="E514" s="143"/>
      <c r="F514" s="143"/>
      <c r="G514" s="134"/>
      <c r="H514" s="67">
        <v>15190</v>
      </c>
      <c r="I514" s="67">
        <v>15061.9</v>
      </c>
      <c r="J514" s="67">
        <f>I514/H514*100</f>
        <v>99.15668202764977</v>
      </c>
    </row>
    <row r="515" spans="1:10" ht="20.25" customHeight="1">
      <c r="A515" s="38"/>
      <c r="B515" s="37"/>
      <c r="C515" s="38">
        <v>4010</v>
      </c>
      <c r="D515" s="85" t="s">
        <v>42</v>
      </c>
      <c r="E515" s="143"/>
      <c r="F515" s="143"/>
      <c r="G515" s="134"/>
      <c r="H515" s="67">
        <v>179081</v>
      </c>
      <c r="I515" s="67">
        <v>172270.91</v>
      </c>
      <c r="J515" s="67">
        <f t="shared" si="15"/>
        <v>96.19720126646601</v>
      </c>
    </row>
    <row r="516" spans="1:10" ht="15">
      <c r="A516" s="38"/>
      <c r="B516" s="37"/>
      <c r="C516" s="38">
        <v>4040</v>
      </c>
      <c r="D516" s="85" t="s">
        <v>24</v>
      </c>
      <c r="E516" s="143"/>
      <c r="F516" s="143"/>
      <c r="G516" s="134"/>
      <c r="H516" s="67">
        <v>11676</v>
      </c>
      <c r="I516" s="67">
        <v>11674.86</v>
      </c>
      <c r="J516" s="67">
        <f t="shared" si="15"/>
        <v>99.99023638232272</v>
      </c>
    </row>
    <row r="517" spans="1:10" ht="15">
      <c r="A517" s="38"/>
      <c r="B517" s="37"/>
      <c r="C517" s="38">
        <v>4110</v>
      </c>
      <c r="D517" s="85" t="s">
        <v>25</v>
      </c>
      <c r="E517" s="143"/>
      <c r="F517" s="143"/>
      <c r="G517" s="134"/>
      <c r="H517" s="67">
        <v>34416</v>
      </c>
      <c r="I517" s="67">
        <v>33719.06</v>
      </c>
      <c r="J517" s="67">
        <f t="shared" si="15"/>
        <v>97.97495350999534</v>
      </c>
    </row>
    <row r="518" spans="1:10" ht="15">
      <c r="A518" s="38"/>
      <c r="B518" s="38"/>
      <c r="C518" s="38">
        <v>4120</v>
      </c>
      <c r="D518" s="85" t="s">
        <v>22</v>
      </c>
      <c r="E518" s="143"/>
      <c r="F518" s="143"/>
      <c r="G518" s="147"/>
      <c r="H518" s="67">
        <v>5032</v>
      </c>
      <c r="I518" s="67">
        <v>3947.42</v>
      </c>
      <c r="J518" s="67">
        <f t="shared" si="15"/>
        <v>78.44634340222576</v>
      </c>
    </row>
    <row r="519" spans="1:10" ht="15">
      <c r="A519" s="38"/>
      <c r="B519" s="37"/>
      <c r="C519" s="38">
        <v>4210</v>
      </c>
      <c r="D519" s="85" t="s">
        <v>384</v>
      </c>
      <c r="E519" s="143"/>
      <c r="F519" s="143"/>
      <c r="G519" s="147"/>
      <c r="H519" s="67">
        <v>0</v>
      </c>
      <c r="I519" s="67">
        <v>0</v>
      </c>
      <c r="J519" s="67">
        <v>0</v>
      </c>
    </row>
    <row r="520" spans="1:10" ht="15">
      <c r="A520" s="38"/>
      <c r="B520" s="37"/>
      <c r="C520" s="38">
        <v>4440</v>
      </c>
      <c r="D520" s="85" t="s">
        <v>27</v>
      </c>
      <c r="E520" s="143"/>
      <c r="F520" s="143"/>
      <c r="G520" s="147"/>
      <c r="H520" s="67">
        <v>11520</v>
      </c>
      <c r="I520" s="67">
        <v>11520</v>
      </c>
      <c r="J520" s="67">
        <f>I520/H520*100</f>
        <v>100</v>
      </c>
    </row>
    <row r="521" spans="1:10" ht="15">
      <c r="A521" s="92"/>
      <c r="B521" s="93">
        <v>85415</v>
      </c>
      <c r="C521" s="92" t="s">
        <v>35</v>
      </c>
      <c r="D521" s="94" t="s">
        <v>244</v>
      </c>
      <c r="E521" s="99">
        <v>73463</v>
      </c>
      <c r="F521" s="99">
        <v>73447.02</v>
      </c>
      <c r="G521" s="100">
        <f>F521/E521*100</f>
        <v>99.97824755319004</v>
      </c>
      <c r="H521" s="99">
        <f>H522+H523+H525+H526+H527</f>
        <v>102991.25</v>
      </c>
      <c r="I521" s="99">
        <f>I522+I525+I526+I527</f>
        <v>100688.27</v>
      </c>
      <c r="J521" s="99">
        <f>I521/H521*100</f>
        <v>97.76390712803273</v>
      </c>
    </row>
    <row r="522" spans="1:10" ht="15">
      <c r="A522" s="92"/>
      <c r="B522" s="37"/>
      <c r="C522" s="38">
        <v>2910</v>
      </c>
      <c r="D522" s="85" t="s">
        <v>385</v>
      </c>
      <c r="E522" s="67"/>
      <c r="F522" s="67"/>
      <c r="G522" s="59"/>
      <c r="H522" s="67">
        <v>0</v>
      </c>
      <c r="I522" s="67">
        <v>0</v>
      </c>
      <c r="J522" s="67">
        <v>0</v>
      </c>
    </row>
    <row r="523" spans="1:10" ht="30">
      <c r="A523" s="38"/>
      <c r="B523" s="37"/>
      <c r="C523" s="38">
        <v>2030</v>
      </c>
      <c r="D523" s="85" t="s">
        <v>210</v>
      </c>
      <c r="E523" s="67">
        <v>60113</v>
      </c>
      <c r="F523" s="67">
        <v>60113</v>
      </c>
      <c r="G523" s="59">
        <f>F523/E523*100</f>
        <v>100</v>
      </c>
      <c r="H523" s="67"/>
      <c r="I523" s="67"/>
      <c r="J523" s="67"/>
    </row>
    <row r="524" spans="1:10" ht="15">
      <c r="A524" s="38"/>
      <c r="B524" s="37"/>
      <c r="C524" s="38">
        <v>2040</v>
      </c>
      <c r="D524" s="85" t="s">
        <v>351</v>
      </c>
      <c r="E524" s="67">
        <v>13350</v>
      </c>
      <c r="F524" s="67">
        <v>13334.02</v>
      </c>
      <c r="G524" s="59">
        <v>99.88</v>
      </c>
      <c r="H524" s="67"/>
      <c r="I524" s="67"/>
      <c r="J524" s="67"/>
    </row>
    <row r="525" spans="1:10" ht="15">
      <c r="A525" s="38"/>
      <c r="B525" s="37"/>
      <c r="C525" s="38">
        <v>3240</v>
      </c>
      <c r="D525" s="85" t="s">
        <v>245</v>
      </c>
      <c r="E525" s="143"/>
      <c r="F525" s="145"/>
      <c r="G525" s="134"/>
      <c r="H525" s="67">
        <v>89641.25</v>
      </c>
      <c r="I525" s="67">
        <v>87354.25</v>
      </c>
      <c r="J525" s="67">
        <f>I525/H525*100</f>
        <v>97.44871920014502</v>
      </c>
    </row>
    <row r="526" spans="1:10" ht="15">
      <c r="A526" s="38"/>
      <c r="B526" s="37"/>
      <c r="C526" s="38">
        <v>3260</v>
      </c>
      <c r="D526" s="85" t="s">
        <v>246</v>
      </c>
      <c r="E526" s="143"/>
      <c r="F526" s="145"/>
      <c r="G526" s="134"/>
      <c r="H526" s="67">
        <v>13350</v>
      </c>
      <c r="I526" s="67">
        <v>13334.02</v>
      </c>
      <c r="J526" s="67">
        <f>I526/H526*100</f>
        <v>99.88029962546817</v>
      </c>
    </row>
    <row r="527" spans="1:10" ht="15">
      <c r="A527" s="38"/>
      <c r="B527" s="37"/>
      <c r="C527" s="38">
        <v>4580</v>
      </c>
      <c r="D527" s="85" t="s">
        <v>369</v>
      </c>
      <c r="E527" s="143"/>
      <c r="F527" s="145"/>
      <c r="G527" s="134"/>
      <c r="H527" s="67">
        <v>0</v>
      </c>
      <c r="I527" s="67">
        <v>0</v>
      </c>
      <c r="J527" s="67">
        <v>0</v>
      </c>
    </row>
    <row r="528" spans="1:10" ht="14.25">
      <c r="A528" s="39">
        <v>900</v>
      </c>
      <c r="B528" s="68"/>
      <c r="C528" s="39" t="s">
        <v>35</v>
      </c>
      <c r="D528" s="105" t="s">
        <v>247</v>
      </c>
      <c r="E528" s="70">
        <v>115600</v>
      </c>
      <c r="F528" s="70">
        <v>108346.26</v>
      </c>
      <c r="G528" s="44">
        <f>F528/E528*100</f>
        <v>93.7251384083045</v>
      </c>
      <c r="H528" s="70">
        <v>353622</v>
      </c>
      <c r="I528" s="70">
        <v>299272.88</v>
      </c>
      <c r="J528" s="70">
        <f>I528/H528*100</f>
        <v>84.63072998851882</v>
      </c>
    </row>
    <row r="529" spans="1:10" ht="14.25">
      <c r="A529" s="39"/>
      <c r="B529" s="68">
        <v>90002</v>
      </c>
      <c r="C529" s="39" t="s">
        <v>35</v>
      </c>
      <c r="D529" s="105" t="s">
        <v>409</v>
      </c>
      <c r="E529" s="70">
        <v>100000</v>
      </c>
      <c r="F529" s="70">
        <v>84994.51</v>
      </c>
      <c r="G529" s="44">
        <v>84.99</v>
      </c>
      <c r="H529" s="70">
        <v>100000</v>
      </c>
      <c r="I529" s="70">
        <v>87010.78</v>
      </c>
      <c r="J529" s="70">
        <v>87.01</v>
      </c>
    </row>
    <row r="530" spans="1:10" ht="15">
      <c r="A530" s="39"/>
      <c r="B530" s="68"/>
      <c r="C530" s="38">
        <v>690</v>
      </c>
      <c r="D530" s="105" t="s">
        <v>211</v>
      </c>
      <c r="E530" s="70">
        <v>0</v>
      </c>
      <c r="F530" s="70">
        <v>932.8</v>
      </c>
      <c r="G530" s="44">
        <v>0</v>
      </c>
      <c r="H530" s="70"/>
      <c r="I530" s="70"/>
      <c r="J530" s="70"/>
    </row>
    <row r="531" spans="1:10" ht="29.25">
      <c r="A531" s="39"/>
      <c r="B531" s="68"/>
      <c r="C531" s="38">
        <v>490</v>
      </c>
      <c r="D531" s="105" t="s">
        <v>274</v>
      </c>
      <c r="E531" s="70">
        <v>100000</v>
      </c>
      <c r="F531" s="70">
        <v>84061.71</v>
      </c>
      <c r="G531" s="44">
        <v>84.06</v>
      </c>
      <c r="H531" s="70"/>
      <c r="I531" s="70"/>
      <c r="J531" s="70"/>
    </row>
    <row r="532" spans="1:10" ht="15">
      <c r="A532" s="39"/>
      <c r="B532" s="68"/>
      <c r="C532" s="38">
        <v>4300</v>
      </c>
      <c r="D532" s="105" t="s">
        <v>141</v>
      </c>
      <c r="E532" s="70"/>
      <c r="F532" s="70"/>
      <c r="G532" s="44"/>
      <c r="H532" s="67">
        <v>100000</v>
      </c>
      <c r="I532" s="67">
        <v>87010.78</v>
      </c>
      <c r="J532" s="67">
        <v>87.01</v>
      </c>
    </row>
    <row r="533" spans="1:10" ht="15">
      <c r="A533" s="92"/>
      <c r="B533" s="93">
        <v>90003</v>
      </c>
      <c r="C533" s="92" t="s">
        <v>35</v>
      </c>
      <c r="D533" s="94" t="s">
        <v>248</v>
      </c>
      <c r="E533" s="99"/>
      <c r="F533" s="99"/>
      <c r="G533" s="96"/>
      <c r="H533" s="99">
        <f>SUM(H534:H537)</f>
        <v>19200</v>
      </c>
      <c r="I533" s="99">
        <f>SUM(I534:I537)</f>
        <v>1474.2</v>
      </c>
      <c r="J533" s="99">
        <f>I533/H533*100</f>
        <v>7.6781250000000005</v>
      </c>
    </row>
    <row r="534" spans="1:10" ht="15">
      <c r="A534" s="38"/>
      <c r="B534" s="37"/>
      <c r="C534" s="38">
        <v>4110</v>
      </c>
      <c r="D534" s="85" t="s">
        <v>128</v>
      </c>
      <c r="E534" s="67"/>
      <c r="F534" s="67"/>
      <c r="G534" s="59"/>
      <c r="H534" s="67">
        <v>2300</v>
      </c>
      <c r="I534" s="67">
        <v>0</v>
      </c>
      <c r="J534" s="67">
        <v>0</v>
      </c>
    </row>
    <row r="535" spans="1:10" ht="15">
      <c r="A535" s="38"/>
      <c r="B535" s="37"/>
      <c r="C535" s="38">
        <v>4120</v>
      </c>
      <c r="D535" s="85" t="s">
        <v>129</v>
      </c>
      <c r="E535" s="67"/>
      <c r="F535" s="67"/>
      <c r="G535" s="59"/>
      <c r="H535" s="67">
        <v>300</v>
      </c>
      <c r="I535" s="67">
        <v>0</v>
      </c>
      <c r="J535" s="67">
        <v>0</v>
      </c>
    </row>
    <row r="536" spans="1:10" ht="15">
      <c r="A536" s="38"/>
      <c r="B536" s="37"/>
      <c r="C536" s="38">
        <v>4170</v>
      </c>
      <c r="D536" s="85" t="s">
        <v>168</v>
      </c>
      <c r="E536" s="67"/>
      <c r="F536" s="67"/>
      <c r="G536" s="59"/>
      <c r="H536" s="67">
        <v>14600</v>
      </c>
      <c r="I536" s="67">
        <v>0</v>
      </c>
      <c r="J536" s="67">
        <v>0</v>
      </c>
    </row>
    <row r="537" spans="1:10" ht="15">
      <c r="A537" s="38"/>
      <c r="B537" s="38"/>
      <c r="C537" s="38">
        <v>4300</v>
      </c>
      <c r="D537" s="85" t="s">
        <v>8</v>
      </c>
      <c r="E537" s="67"/>
      <c r="F537" s="67"/>
      <c r="G537" s="65"/>
      <c r="H537" s="67">
        <v>2000</v>
      </c>
      <c r="I537" s="67">
        <v>1474.2</v>
      </c>
      <c r="J537" s="67">
        <f>I537/H537*100</f>
        <v>73.71</v>
      </c>
    </row>
    <row r="538" spans="1:10" ht="15">
      <c r="A538" s="92"/>
      <c r="B538" s="92">
        <v>90013</v>
      </c>
      <c r="C538" s="92" t="s">
        <v>35</v>
      </c>
      <c r="D538" s="94" t="s">
        <v>249</v>
      </c>
      <c r="E538" s="99"/>
      <c r="F538" s="95"/>
      <c r="G538" s="100"/>
      <c r="H538" s="99">
        <f>H540+H539</f>
        <v>15000</v>
      </c>
      <c r="I538" s="99">
        <f>I540+I539</f>
        <v>13702</v>
      </c>
      <c r="J538" s="99">
        <f>I538/H538*100</f>
        <v>91.34666666666666</v>
      </c>
    </row>
    <row r="539" spans="1:10" ht="15">
      <c r="A539" s="38"/>
      <c r="B539" s="37"/>
      <c r="C539" s="38">
        <v>4210</v>
      </c>
      <c r="D539" s="85" t="s">
        <v>130</v>
      </c>
      <c r="E539" s="67"/>
      <c r="F539" s="62"/>
      <c r="G539" s="59"/>
      <c r="H539" s="67">
        <v>0</v>
      </c>
      <c r="I539" s="67">
        <v>0</v>
      </c>
      <c r="J539" s="67">
        <v>0</v>
      </c>
    </row>
    <row r="540" spans="1:10" ht="15">
      <c r="A540" s="38"/>
      <c r="B540" s="37"/>
      <c r="C540" s="38">
        <v>4300</v>
      </c>
      <c r="D540" s="85" t="s">
        <v>8</v>
      </c>
      <c r="E540" s="67"/>
      <c r="F540" s="62"/>
      <c r="G540" s="59"/>
      <c r="H540" s="67">
        <v>15000</v>
      </c>
      <c r="I540" s="67">
        <v>13702</v>
      </c>
      <c r="J540" s="67">
        <f>I540/H540*100</f>
        <v>91.34666666666666</v>
      </c>
    </row>
    <row r="541" spans="1:10" s="5" customFormat="1" ht="15">
      <c r="A541" s="92"/>
      <c r="B541" s="93">
        <v>90015</v>
      </c>
      <c r="C541" s="92" t="s">
        <v>35</v>
      </c>
      <c r="D541" s="94" t="s">
        <v>71</v>
      </c>
      <c r="E541" s="99"/>
      <c r="F541" s="98"/>
      <c r="G541" s="96"/>
      <c r="H541" s="99">
        <v>186600</v>
      </c>
      <c r="I541" s="99">
        <v>180584.9</v>
      </c>
      <c r="J541" s="99">
        <f>I541/H541*100</f>
        <v>96.77647374062165</v>
      </c>
    </row>
    <row r="542" spans="1:10" s="7" customFormat="1" ht="15">
      <c r="A542" s="38"/>
      <c r="B542" s="37"/>
      <c r="C542" s="38">
        <v>4210</v>
      </c>
      <c r="D542" s="85" t="s">
        <v>130</v>
      </c>
      <c r="E542" s="67"/>
      <c r="F542" s="66"/>
      <c r="G542" s="59"/>
      <c r="H542" s="67">
        <v>50</v>
      </c>
      <c r="I542" s="67">
        <v>0</v>
      </c>
      <c r="J542" s="67">
        <v>0</v>
      </c>
    </row>
    <row r="543" spans="1:10" s="5" customFormat="1" ht="15">
      <c r="A543" s="38"/>
      <c r="B543" s="38"/>
      <c r="C543" s="38">
        <v>4260</v>
      </c>
      <c r="D543" s="85" t="s">
        <v>14</v>
      </c>
      <c r="E543" s="67"/>
      <c r="F543" s="62"/>
      <c r="G543" s="65"/>
      <c r="H543" s="67">
        <v>56450</v>
      </c>
      <c r="I543" s="67">
        <v>55209.55</v>
      </c>
      <c r="J543" s="67">
        <f>I543/H543*100</f>
        <v>97.80256864481844</v>
      </c>
    </row>
    <row r="544" spans="1:10" s="5" customFormat="1" ht="15">
      <c r="A544" s="38"/>
      <c r="B544" s="37"/>
      <c r="C544" s="38">
        <v>4270</v>
      </c>
      <c r="D544" s="85" t="s">
        <v>131</v>
      </c>
      <c r="E544" s="67"/>
      <c r="F544" s="62"/>
      <c r="G544" s="59"/>
      <c r="H544" s="67">
        <v>125400</v>
      </c>
      <c r="I544" s="67">
        <v>125375.35</v>
      </c>
      <c r="J544" s="67">
        <f>I544/H544*100</f>
        <v>99.98034290271133</v>
      </c>
    </row>
    <row r="545" spans="1:10" s="5" customFormat="1" ht="15">
      <c r="A545" s="38"/>
      <c r="B545" s="37"/>
      <c r="C545" s="38">
        <v>4580</v>
      </c>
      <c r="D545" s="85" t="s">
        <v>386</v>
      </c>
      <c r="E545" s="67"/>
      <c r="F545" s="62"/>
      <c r="G545" s="59"/>
      <c r="H545" s="67">
        <v>2100</v>
      </c>
      <c r="I545" s="67">
        <v>0</v>
      </c>
      <c r="J545" s="67">
        <f>I545/H545*100</f>
        <v>0</v>
      </c>
    </row>
    <row r="546" spans="1:10" s="5" customFormat="1" ht="15">
      <c r="A546" s="38"/>
      <c r="B546" s="37"/>
      <c r="C546" s="38">
        <v>4610</v>
      </c>
      <c r="D546" s="85" t="s">
        <v>387</v>
      </c>
      <c r="E546" s="67"/>
      <c r="F546" s="62"/>
      <c r="G546" s="59"/>
      <c r="H546" s="67">
        <v>2600</v>
      </c>
      <c r="I546" s="67">
        <v>0</v>
      </c>
      <c r="J546" s="67">
        <f>I546/H546*100</f>
        <v>0</v>
      </c>
    </row>
    <row r="547" spans="1:10" ht="30">
      <c r="A547" s="92"/>
      <c r="B547" s="93">
        <v>90019</v>
      </c>
      <c r="C547" s="92" t="s">
        <v>35</v>
      </c>
      <c r="D547" s="94" t="s">
        <v>250</v>
      </c>
      <c r="E547" s="99">
        <f>E548</f>
        <v>15600</v>
      </c>
      <c r="F547" s="95">
        <f>F548</f>
        <v>23351.75</v>
      </c>
      <c r="G547" s="96">
        <v>149.69</v>
      </c>
      <c r="H547" s="99">
        <f>H551+H550+H549</f>
        <v>32822</v>
      </c>
      <c r="I547" s="99">
        <f>I550+I551+I549</f>
        <v>16501</v>
      </c>
      <c r="J547" s="99">
        <f>I547/H547*100</f>
        <v>50.274206325025894</v>
      </c>
    </row>
    <row r="548" spans="1:10" ht="15">
      <c r="A548" s="38"/>
      <c r="B548" s="37"/>
      <c r="C548" s="108" t="s">
        <v>191</v>
      </c>
      <c r="D548" s="85" t="s">
        <v>211</v>
      </c>
      <c r="E548" s="67">
        <v>15600</v>
      </c>
      <c r="F548" s="62">
        <v>23351.75</v>
      </c>
      <c r="G548" s="59">
        <v>149.69</v>
      </c>
      <c r="H548" s="67"/>
      <c r="I548" s="67"/>
      <c r="J548" s="67"/>
    </row>
    <row r="549" spans="1:10" ht="15">
      <c r="A549" s="38"/>
      <c r="B549" s="37"/>
      <c r="C549" s="38">
        <v>4210</v>
      </c>
      <c r="D549" s="85" t="s">
        <v>130</v>
      </c>
      <c r="E549" s="143"/>
      <c r="F549" s="145"/>
      <c r="G549" s="156"/>
      <c r="H549" s="67">
        <v>1000</v>
      </c>
      <c r="I549" s="67">
        <v>0</v>
      </c>
      <c r="J549" s="67">
        <v>0</v>
      </c>
    </row>
    <row r="550" spans="1:10" ht="17.25" customHeight="1">
      <c r="A550" s="38"/>
      <c r="B550" s="37"/>
      <c r="C550" s="38">
        <v>4300</v>
      </c>
      <c r="D550" s="85" t="s">
        <v>141</v>
      </c>
      <c r="E550" s="143"/>
      <c r="F550" s="145"/>
      <c r="G550" s="156"/>
      <c r="H550" s="67">
        <v>3000</v>
      </c>
      <c r="I550" s="67">
        <v>0</v>
      </c>
      <c r="J550" s="67">
        <v>0</v>
      </c>
    </row>
    <row r="551" spans="1:10" ht="15">
      <c r="A551" s="38"/>
      <c r="B551" s="37"/>
      <c r="C551" s="38">
        <v>4430</v>
      </c>
      <c r="D551" s="85" t="s">
        <v>179</v>
      </c>
      <c r="E551" s="143"/>
      <c r="F551" s="145"/>
      <c r="G551" s="147"/>
      <c r="H551" s="67">
        <v>28822</v>
      </c>
      <c r="I551" s="67">
        <v>16501</v>
      </c>
      <c r="J551" s="67">
        <f>I551/H551*100</f>
        <v>57.25140517660121</v>
      </c>
    </row>
    <row r="552" spans="1:10" ht="15">
      <c r="A552" s="92"/>
      <c r="B552" s="93">
        <v>90095</v>
      </c>
      <c r="C552" s="92" t="s">
        <v>35</v>
      </c>
      <c r="D552" s="94" t="s">
        <v>165</v>
      </c>
      <c r="E552" s="99">
        <f>E555+E556</f>
        <v>0</v>
      </c>
      <c r="F552" s="99">
        <f>F555+F556</f>
        <v>0</v>
      </c>
      <c r="G552" s="96">
        <f>G553+G554</f>
        <v>0</v>
      </c>
      <c r="H552" s="99">
        <v>0</v>
      </c>
      <c r="I552" s="99">
        <v>0</v>
      </c>
      <c r="J552" s="99">
        <v>0</v>
      </c>
    </row>
    <row r="553" spans="1:10" s="171" customFormat="1" ht="15">
      <c r="A553" s="38"/>
      <c r="B553" s="37"/>
      <c r="C553" s="38">
        <v>4210</v>
      </c>
      <c r="D553" s="85" t="s">
        <v>130</v>
      </c>
      <c r="E553" s="67"/>
      <c r="F553" s="67"/>
      <c r="G553" s="59"/>
      <c r="H553" s="67">
        <v>0</v>
      </c>
      <c r="I553" s="67">
        <v>0</v>
      </c>
      <c r="J553" s="67">
        <v>0</v>
      </c>
    </row>
    <row r="554" spans="1:10" s="171" customFormat="1" ht="15">
      <c r="A554" s="38"/>
      <c r="B554" s="37"/>
      <c r="C554" s="38">
        <v>4300</v>
      </c>
      <c r="D554" s="85" t="s">
        <v>141</v>
      </c>
      <c r="E554" s="67"/>
      <c r="F554" s="67"/>
      <c r="G554" s="59"/>
      <c r="H554" s="67">
        <v>0</v>
      </c>
      <c r="I554" s="67">
        <v>0</v>
      </c>
      <c r="J554" s="67">
        <v>0</v>
      </c>
    </row>
    <row r="555" spans="1:10" ht="30">
      <c r="A555" s="38"/>
      <c r="B555" s="37"/>
      <c r="C555" s="38">
        <v>2700</v>
      </c>
      <c r="D555" s="85" t="s">
        <v>109</v>
      </c>
      <c r="E555" s="67"/>
      <c r="F555" s="67"/>
      <c r="G555" s="59"/>
      <c r="H555" s="143"/>
      <c r="I555" s="143"/>
      <c r="J555" s="143"/>
    </row>
    <row r="556" spans="1:10" ht="30">
      <c r="A556" s="38"/>
      <c r="B556" s="37"/>
      <c r="C556" s="38">
        <v>2710</v>
      </c>
      <c r="D556" s="85" t="s">
        <v>292</v>
      </c>
      <c r="E556" s="67"/>
      <c r="F556" s="67"/>
      <c r="G556" s="59"/>
      <c r="H556" s="143"/>
      <c r="I556" s="143"/>
      <c r="J556" s="143"/>
    </row>
    <row r="557" spans="1:10" ht="14.25">
      <c r="A557" s="39">
        <v>921</v>
      </c>
      <c r="B557" s="68"/>
      <c r="C557" s="39" t="s">
        <v>35</v>
      </c>
      <c r="D557" s="105" t="s">
        <v>48</v>
      </c>
      <c r="E557" s="133"/>
      <c r="F557" s="136"/>
      <c r="G557" s="134"/>
      <c r="H557" s="70">
        <v>379684.05</v>
      </c>
      <c r="I557" s="70">
        <v>288420.48</v>
      </c>
      <c r="J557" s="70">
        <f>I557/H557*100</f>
        <v>75.96328578985606</v>
      </c>
    </row>
    <row r="558" spans="1:10" ht="15">
      <c r="A558" s="92"/>
      <c r="B558" s="93">
        <v>92109</v>
      </c>
      <c r="C558" s="92" t="s">
        <v>35</v>
      </c>
      <c r="D558" s="94" t="s">
        <v>251</v>
      </c>
      <c r="E558" s="133">
        <v>11350</v>
      </c>
      <c r="F558" s="136">
        <v>9282.35</v>
      </c>
      <c r="G558" s="134">
        <v>87.78</v>
      </c>
      <c r="H558" s="99">
        <v>303490.05</v>
      </c>
      <c r="I558" s="99">
        <v>212226.48</v>
      </c>
      <c r="J558" s="99">
        <v>69.93</v>
      </c>
    </row>
    <row r="559" spans="1:10" ht="15">
      <c r="A559" s="92"/>
      <c r="B559" s="93"/>
      <c r="C559" s="227">
        <v>690</v>
      </c>
      <c r="D559" s="85" t="s">
        <v>211</v>
      </c>
      <c r="E559" s="143">
        <v>0</v>
      </c>
      <c r="F559" s="145">
        <v>932.35</v>
      </c>
      <c r="G559" s="165">
        <v>0</v>
      </c>
      <c r="H559" s="99"/>
      <c r="I559" s="99"/>
      <c r="J559" s="99"/>
    </row>
    <row r="560" spans="1:10" ht="15">
      <c r="A560" s="92"/>
      <c r="B560" s="93"/>
      <c r="C560" s="227">
        <v>750</v>
      </c>
      <c r="D560" s="85" t="s">
        <v>410</v>
      </c>
      <c r="E560" s="143">
        <v>3000</v>
      </c>
      <c r="F560" s="141">
        <v>0</v>
      </c>
      <c r="G560" s="165">
        <v>0</v>
      </c>
      <c r="H560" s="99"/>
      <c r="I560" s="99"/>
      <c r="J560" s="99"/>
    </row>
    <row r="561" spans="1:10" ht="30">
      <c r="A561" s="92"/>
      <c r="B561" s="93"/>
      <c r="C561" s="227">
        <v>960</v>
      </c>
      <c r="D561" s="85" t="s">
        <v>405</v>
      </c>
      <c r="E561" s="143">
        <v>1000</v>
      </c>
      <c r="F561" s="145">
        <v>1000</v>
      </c>
      <c r="G561" s="156">
        <v>100</v>
      </c>
      <c r="H561" s="99"/>
      <c r="I561" s="99"/>
      <c r="J561" s="99"/>
    </row>
    <row r="562" spans="1:10" ht="15">
      <c r="A562" s="38"/>
      <c r="B562" s="37"/>
      <c r="C562" s="38">
        <v>4010</v>
      </c>
      <c r="D562" s="85" t="s">
        <v>176</v>
      </c>
      <c r="E562" s="143"/>
      <c r="F562" s="145"/>
      <c r="G562" s="134"/>
      <c r="H562" s="67">
        <v>124378</v>
      </c>
      <c r="I562" s="67">
        <v>100868.71</v>
      </c>
      <c r="J562" s="67">
        <f aca="true" t="shared" si="16" ref="J562:J582">I562/H562*100</f>
        <v>81.09851420669251</v>
      </c>
    </row>
    <row r="563" spans="1:10" ht="15">
      <c r="A563" s="38"/>
      <c r="B563" s="37"/>
      <c r="C563" s="38">
        <v>4040</v>
      </c>
      <c r="D563" s="85" t="s">
        <v>127</v>
      </c>
      <c r="E563" s="143"/>
      <c r="F563" s="145"/>
      <c r="G563" s="134"/>
      <c r="H563" s="67">
        <v>5315.21</v>
      </c>
      <c r="I563" s="67">
        <v>5315.21</v>
      </c>
      <c r="J563" s="67">
        <f t="shared" si="16"/>
        <v>100</v>
      </c>
    </row>
    <row r="564" spans="1:10" ht="15">
      <c r="A564" s="34"/>
      <c r="B564" s="76"/>
      <c r="C564" s="46">
        <v>4110</v>
      </c>
      <c r="D564" s="106" t="s">
        <v>128</v>
      </c>
      <c r="E564" s="151"/>
      <c r="F564" s="150"/>
      <c r="G564" s="134"/>
      <c r="H564" s="49">
        <v>22170</v>
      </c>
      <c r="I564" s="49">
        <v>16407.76</v>
      </c>
      <c r="J564" s="67">
        <f t="shared" si="16"/>
        <v>74.00884077582319</v>
      </c>
    </row>
    <row r="565" spans="1:10" ht="15">
      <c r="A565" s="35"/>
      <c r="B565" s="35"/>
      <c r="C565" s="38">
        <v>4120</v>
      </c>
      <c r="D565" s="85" t="s">
        <v>129</v>
      </c>
      <c r="E565" s="143"/>
      <c r="F565" s="145"/>
      <c r="G565" s="147"/>
      <c r="H565" s="67">
        <v>3346</v>
      </c>
      <c r="I565" s="67">
        <v>599.7</v>
      </c>
      <c r="J565" s="67">
        <f t="shared" si="16"/>
        <v>17.922893006575016</v>
      </c>
    </row>
    <row r="566" spans="1:10" ht="15">
      <c r="A566" s="38"/>
      <c r="B566" s="37"/>
      <c r="C566" s="38">
        <v>4210</v>
      </c>
      <c r="D566" s="85" t="s">
        <v>130</v>
      </c>
      <c r="E566" s="143"/>
      <c r="F566" s="145"/>
      <c r="G566" s="144"/>
      <c r="H566" s="67">
        <v>44897.29</v>
      </c>
      <c r="I566" s="67">
        <v>40035.79</v>
      </c>
      <c r="J566" s="67">
        <f t="shared" si="16"/>
        <v>89.17195224923375</v>
      </c>
    </row>
    <row r="567" spans="1:10" ht="15">
      <c r="A567" s="39"/>
      <c r="B567" s="37"/>
      <c r="C567" s="38">
        <v>4260</v>
      </c>
      <c r="D567" s="85" t="s">
        <v>220</v>
      </c>
      <c r="E567" s="143"/>
      <c r="F567" s="145"/>
      <c r="G567" s="134"/>
      <c r="H567" s="67">
        <v>22000</v>
      </c>
      <c r="I567" s="67">
        <v>17182.55</v>
      </c>
      <c r="J567" s="67">
        <f t="shared" si="16"/>
        <v>78.10249999999999</v>
      </c>
    </row>
    <row r="568" spans="1:10" ht="15">
      <c r="A568" s="38"/>
      <c r="B568" s="37"/>
      <c r="C568" s="38">
        <v>4270</v>
      </c>
      <c r="D568" s="85" t="s">
        <v>131</v>
      </c>
      <c r="E568" s="143"/>
      <c r="F568" s="145"/>
      <c r="G568" s="134"/>
      <c r="H568" s="67">
        <v>2000</v>
      </c>
      <c r="I568" s="67">
        <v>715.5</v>
      </c>
      <c r="J568" s="67">
        <f t="shared" si="16"/>
        <v>35.775</v>
      </c>
    </row>
    <row r="569" spans="1:10" s="5" customFormat="1" ht="15">
      <c r="A569" s="38"/>
      <c r="B569" s="37"/>
      <c r="C569" s="38">
        <v>4280</v>
      </c>
      <c r="D569" s="85" t="s">
        <v>132</v>
      </c>
      <c r="E569" s="143"/>
      <c r="F569" s="145"/>
      <c r="G569" s="147"/>
      <c r="H569" s="67">
        <v>300</v>
      </c>
      <c r="I569" s="67">
        <v>300</v>
      </c>
      <c r="J569" s="67">
        <f t="shared" si="16"/>
        <v>100</v>
      </c>
    </row>
    <row r="570" spans="1:10" s="8" customFormat="1" ht="15">
      <c r="A570" s="46"/>
      <c r="B570" s="47"/>
      <c r="C570" s="46">
        <v>4300</v>
      </c>
      <c r="D570" s="106" t="s">
        <v>141</v>
      </c>
      <c r="E570" s="151"/>
      <c r="F570" s="167"/>
      <c r="G570" s="147"/>
      <c r="H570" s="174">
        <v>10500</v>
      </c>
      <c r="I570" s="49">
        <v>9334.12</v>
      </c>
      <c r="J570" s="49">
        <f t="shared" si="16"/>
        <v>88.89638095238097</v>
      </c>
    </row>
    <row r="571" spans="1:10" s="8" customFormat="1" ht="15">
      <c r="A571" s="38"/>
      <c r="B571" s="38"/>
      <c r="C571" s="38">
        <v>4350</v>
      </c>
      <c r="D571" s="85" t="s">
        <v>221</v>
      </c>
      <c r="E571" s="143"/>
      <c r="F571" s="145"/>
      <c r="G571" s="144"/>
      <c r="H571" s="67">
        <v>3000</v>
      </c>
      <c r="I571" s="67">
        <v>1812.47</v>
      </c>
      <c r="J571" s="67">
        <f t="shared" si="16"/>
        <v>60.41566666666667</v>
      </c>
    </row>
    <row r="572" spans="1:10" s="8" customFormat="1" ht="15">
      <c r="A572" s="38"/>
      <c r="B572" s="38"/>
      <c r="C572" s="38">
        <v>4360</v>
      </c>
      <c r="D572" s="85" t="s">
        <v>379</v>
      </c>
      <c r="E572" s="143"/>
      <c r="F572" s="145"/>
      <c r="G572" s="144"/>
      <c r="H572" s="67">
        <v>400</v>
      </c>
      <c r="I572" s="67">
        <v>0</v>
      </c>
      <c r="J572" s="67">
        <f t="shared" si="16"/>
        <v>0</v>
      </c>
    </row>
    <row r="573" spans="1:10" s="8" customFormat="1" ht="30">
      <c r="A573" s="38"/>
      <c r="B573" s="38"/>
      <c r="C573" s="38">
        <v>4370</v>
      </c>
      <c r="D573" s="85" t="s">
        <v>258</v>
      </c>
      <c r="E573" s="143"/>
      <c r="F573" s="145"/>
      <c r="G573" s="147"/>
      <c r="H573" s="67">
        <v>3100</v>
      </c>
      <c r="I573" s="67">
        <v>2954.67</v>
      </c>
      <c r="J573" s="67">
        <f t="shared" si="16"/>
        <v>95.31193548387097</v>
      </c>
    </row>
    <row r="574" spans="1:10" s="8" customFormat="1" ht="15">
      <c r="A574" s="46"/>
      <c r="B574" s="47"/>
      <c r="C574" s="46">
        <v>4410</v>
      </c>
      <c r="D574" s="106" t="s">
        <v>151</v>
      </c>
      <c r="E574" s="151"/>
      <c r="F574" s="150"/>
      <c r="G574" s="147"/>
      <c r="H574" s="49">
        <v>400</v>
      </c>
      <c r="I574" s="49">
        <v>0</v>
      </c>
      <c r="J574" s="175">
        <f t="shared" si="16"/>
        <v>0</v>
      </c>
    </row>
    <row r="575" spans="1:10" s="8" customFormat="1" ht="15">
      <c r="A575" s="46"/>
      <c r="B575" s="47"/>
      <c r="C575" s="46">
        <v>4430</v>
      </c>
      <c r="D575" s="106" t="s">
        <v>179</v>
      </c>
      <c r="E575" s="151"/>
      <c r="F575" s="150"/>
      <c r="G575" s="147"/>
      <c r="H575" s="49">
        <v>200</v>
      </c>
      <c r="I575" s="49">
        <v>0</v>
      </c>
      <c r="J575" s="175">
        <f t="shared" si="16"/>
        <v>0</v>
      </c>
    </row>
    <row r="576" spans="1:10" s="8" customFormat="1" ht="15">
      <c r="A576" s="38"/>
      <c r="B576" s="38"/>
      <c r="C576" s="38">
        <v>4440</v>
      </c>
      <c r="D576" s="85" t="s">
        <v>259</v>
      </c>
      <c r="E576" s="143"/>
      <c r="F576" s="145"/>
      <c r="G576" s="144"/>
      <c r="H576" s="67">
        <v>6200</v>
      </c>
      <c r="I576" s="67">
        <v>6200</v>
      </c>
      <c r="J576" s="67">
        <f t="shared" si="16"/>
        <v>100</v>
      </c>
    </row>
    <row r="577" spans="1:10" s="8" customFormat="1" ht="30">
      <c r="A577" s="38"/>
      <c r="B577" s="38"/>
      <c r="C577" s="38">
        <v>4700</v>
      </c>
      <c r="D577" s="85" t="s">
        <v>153</v>
      </c>
      <c r="E577" s="143"/>
      <c r="F577" s="145"/>
      <c r="G577" s="144"/>
      <c r="H577" s="67">
        <v>300</v>
      </c>
      <c r="I577" s="67">
        <v>0</v>
      </c>
      <c r="J577" s="67">
        <v>0</v>
      </c>
    </row>
    <row r="578" spans="1:10" s="8" customFormat="1" ht="15">
      <c r="A578" s="38"/>
      <c r="B578" s="38"/>
      <c r="C578" s="38">
        <v>6050</v>
      </c>
      <c r="D578" s="85" t="s">
        <v>171</v>
      </c>
      <c r="E578" s="143"/>
      <c r="F578" s="145"/>
      <c r="G578" s="144"/>
      <c r="H578" s="67">
        <v>19750.2</v>
      </c>
      <c r="I578" s="67">
        <v>0</v>
      </c>
      <c r="J578" s="67">
        <v>0</v>
      </c>
    </row>
    <row r="579" spans="1:10" s="8" customFormat="1" ht="30">
      <c r="A579" s="38"/>
      <c r="B579" s="38"/>
      <c r="C579" s="38">
        <v>6060</v>
      </c>
      <c r="D579" s="85" t="s">
        <v>411</v>
      </c>
      <c r="E579" s="143"/>
      <c r="F579" s="145"/>
      <c r="G579" s="144"/>
      <c r="H579" s="67">
        <v>35233.35</v>
      </c>
      <c r="I579" s="67">
        <v>10500</v>
      </c>
      <c r="J579" s="67">
        <v>29.8</v>
      </c>
    </row>
    <row r="580" spans="1:10" s="8" customFormat="1" ht="45">
      <c r="A580" s="38"/>
      <c r="B580" s="38"/>
      <c r="C580" s="38">
        <v>6300</v>
      </c>
      <c r="D580" s="85" t="s">
        <v>412</v>
      </c>
      <c r="E580" s="143">
        <v>7350</v>
      </c>
      <c r="F580" s="145">
        <v>7350</v>
      </c>
      <c r="G580" s="144">
        <v>100</v>
      </c>
      <c r="H580" s="67"/>
      <c r="I580" s="67"/>
      <c r="J580" s="67"/>
    </row>
    <row r="581" spans="1:10" ht="15">
      <c r="A581" s="92"/>
      <c r="B581" s="92">
        <v>92116</v>
      </c>
      <c r="C581" s="92" t="s">
        <v>35</v>
      </c>
      <c r="D581" s="94" t="s">
        <v>253</v>
      </c>
      <c r="E581" s="138"/>
      <c r="F581" s="141"/>
      <c r="G581" s="139"/>
      <c r="H581" s="99">
        <f>H582</f>
        <v>65004</v>
      </c>
      <c r="I581" s="99">
        <f>I582</f>
        <v>65004</v>
      </c>
      <c r="J581" s="99">
        <f t="shared" si="16"/>
        <v>100</v>
      </c>
    </row>
    <row r="582" spans="1:10" ht="15">
      <c r="A582" s="38"/>
      <c r="B582" s="38"/>
      <c r="C582" s="38">
        <v>2480</v>
      </c>
      <c r="D582" s="85" t="s">
        <v>252</v>
      </c>
      <c r="E582" s="143"/>
      <c r="F582" s="145"/>
      <c r="G582" s="147"/>
      <c r="H582" s="67">
        <v>65004</v>
      </c>
      <c r="I582" s="67">
        <v>65004</v>
      </c>
      <c r="J582" s="67">
        <f t="shared" si="16"/>
        <v>100</v>
      </c>
    </row>
    <row r="583" spans="1:10" ht="15">
      <c r="A583" s="38"/>
      <c r="B583" s="39">
        <v>92120</v>
      </c>
      <c r="C583" s="38" t="s">
        <v>35</v>
      </c>
      <c r="D583" s="105" t="s">
        <v>413</v>
      </c>
      <c r="E583" s="143"/>
      <c r="F583" s="145"/>
      <c r="G583" s="147"/>
      <c r="H583" s="70">
        <v>11190</v>
      </c>
      <c r="I583" s="70">
        <v>11190</v>
      </c>
      <c r="J583" s="70">
        <v>100</v>
      </c>
    </row>
    <row r="584" spans="1:10" ht="15">
      <c r="A584" s="38"/>
      <c r="B584" s="38"/>
      <c r="C584" s="38">
        <v>4170</v>
      </c>
      <c r="D584" s="85" t="s">
        <v>218</v>
      </c>
      <c r="E584" s="143"/>
      <c r="F584" s="145"/>
      <c r="G584" s="147"/>
      <c r="H584" s="67">
        <v>11190</v>
      </c>
      <c r="I584" s="67">
        <v>11190</v>
      </c>
      <c r="J584" s="67">
        <v>100</v>
      </c>
    </row>
    <row r="585" spans="1:10" ht="15">
      <c r="A585" s="39">
        <v>926</v>
      </c>
      <c r="B585" s="38"/>
      <c r="C585" s="39" t="s">
        <v>35</v>
      </c>
      <c r="D585" s="105" t="s">
        <v>49</v>
      </c>
      <c r="E585" s="70">
        <f>E586</f>
        <v>0</v>
      </c>
      <c r="F585" s="70">
        <f>F586</f>
        <v>0</v>
      </c>
      <c r="G585" s="45"/>
      <c r="H585" s="70">
        <f>H586+H598</f>
        <v>64807.48</v>
      </c>
      <c r="I585" s="70">
        <f>I586+I598</f>
        <v>33676.93</v>
      </c>
      <c r="J585" s="70">
        <f>I585/H585*100</f>
        <v>51.964572607976734</v>
      </c>
    </row>
    <row r="586" spans="1:10" ht="15">
      <c r="A586" s="92"/>
      <c r="B586" s="92">
        <v>92601</v>
      </c>
      <c r="C586" s="92" t="s">
        <v>35</v>
      </c>
      <c r="D586" s="94" t="s">
        <v>255</v>
      </c>
      <c r="E586" s="99">
        <f>E595</f>
        <v>0</v>
      </c>
      <c r="F586" s="99">
        <f>F595</f>
        <v>0</v>
      </c>
      <c r="G586" s="100"/>
      <c r="H586" s="99">
        <v>36807.48</v>
      </c>
      <c r="I586" s="99">
        <v>17343.57</v>
      </c>
      <c r="J586" s="99">
        <f>I586/H586*100</f>
        <v>47.11968871544588</v>
      </c>
    </row>
    <row r="587" spans="1:10" ht="15">
      <c r="A587" s="92"/>
      <c r="B587" s="93"/>
      <c r="C587" s="38">
        <v>4110</v>
      </c>
      <c r="D587" s="85" t="s">
        <v>128</v>
      </c>
      <c r="E587" s="67"/>
      <c r="F587" s="67"/>
      <c r="G587" s="59"/>
      <c r="H587" s="67">
        <v>1368</v>
      </c>
      <c r="I587" s="67">
        <v>1368</v>
      </c>
      <c r="J587" s="67">
        <v>100</v>
      </c>
    </row>
    <row r="588" spans="1:10" ht="15">
      <c r="A588" s="92"/>
      <c r="B588" s="93"/>
      <c r="C588" s="38">
        <v>4120</v>
      </c>
      <c r="D588" s="85" t="s">
        <v>129</v>
      </c>
      <c r="E588" s="67"/>
      <c r="F588" s="67"/>
      <c r="G588" s="59"/>
      <c r="H588" s="67">
        <v>0</v>
      </c>
      <c r="I588" s="67">
        <v>0</v>
      </c>
      <c r="J588" s="67">
        <v>0</v>
      </c>
    </row>
    <row r="589" spans="1:10" ht="15">
      <c r="A589" s="92"/>
      <c r="B589" s="93"/>
      <c r="C589" s="38">
        <v>4170</v>
      </c>
      <c r="D589" s="85" t="s">
        <v>218</v>
      </c>
      <c r="E589" s="67"/>
      <c r="F589" s="67"/>
      <c r="G589" s="59"/>
      <c r="H589" s="67">
        <v>9000</v>
      </c>
      <c r="I589" s="67">
        <v>8157</v>
      </c>
      <c r="J589" s="67">
        <v>90.63</v>
      </c>
    </row>
    <row r="590" spans="1:10" ht="15">
      <c r="A590" s="92"/>
      <c r="B590" s="93"/>
      <c r="C590" s="38">
        <v>4210</v>
      </c>
      <c r="D590" s="85" t="s">
        <v>130</v>
      </c>
      <c r="E590" s="67"/>
      <c r="F590" s="67"/>
      <c r="G590" s="59"/>
      <c r="H590" s="67">
        <v>13656</v>
      </c>
      <c r="I590" s="67">
        <v>7060</v>
      </c>
      <c r="J590" s="67">
        <v>51.7</v>
      </c>
    </row>
    <row r="591" spans="1:10" ht="15">
      <c r="A591" s="92"/>
      <c r="B591" s="93"/>
      <c r="C591" s="38">
        <v>4260</v>
      </c>
      <c r="D591" s="85" t="s">
        <v>388</v>
      </c>
      <c r="E591" s="67"/>
      <c r="F591" s="67"/>
      <c r="G591" s="59"/>
      <c r="H591" s="67">
        <v>1000</v>
      </c>
      <c r="I591" s="67">
        <v>758.57</v>
      </c>
      <c r="J591" s="67">
        <v>75.86</v>
      </c>
    </row>
    <row r="592" spans="1:10" ht="15">
      <c r="A592" s="38"/>
      <c r="B592" s="37"/>
      <c r="C592" s="38">
        <v>6050</v>
      </c>
      <c r="D592" s="85" t="s">
        <v>94</v>
      </c>
      <c r="E592" s="67"/>
      <c r="F592" s="67"/>
      <c r="G592" s="59"/>
      <c r="H592" s="67">
        <v>7895</v>
      </c>
      <c r="I592" s="67">
        <v>0</v>
      </c>
      <c r="J592" s="67">
        <v>0</v>
      </c>
    </row>
    <row r="593" spans="1:10" ht="15">
      <c r="A593" s="38"/>
      <c r="B593" s="37"/>
      <c r="C593" s="38">
        <v>6057</v>
      </c>
      <c r="D593" s="85" t="s">
        <v>171</v>
      </c>
      <c r="E593" s="67"/>
      <c r="F593" s="67"/>
      <c r="G593" s="59"/>
      <c r="H593" s="67">
        <v>0</v>
      </c>
      <c r="I593" s="67">
        <v>0</v>
      </c>
      <c r="J593" s="67">
        <v>0</v>
      </c>
    </row>
    <row r="594" spans="1:10" ht="15">
      <c r="A594" s="38"/>
      <c r="B594" s="37"/>
      <c r="C594" s="38">
        <v>6059</v>
      </c>
      <c r="D594" s="85" t="s">
        <v>171</v>
      </c>
      <c r="E594" s="67"/>
      <c r="F594" s="67"/>
      <c r="G594" s="59"/>
      <c r="H594" s="67">
        <v>0</v>
      </c>
      <c r="I594" s="67">
        <v>0</v>
      </c>
      <c r="J594" s="67">
        <v>0</v>
      </c>
    </row>
    <row r="595" spans="1:10" ht="15">
      <c r="A595" s="38"/>
      <c r="B595" s="37"/>
      <c r="C595" s="38">
        <v>6060</v>
      </c>
      <c r="D595" s="85" t="s">
        <v>359</v>
      </c>
      <c r="E595" s="67"/>
      <c r="F595" s="67"/>
      <c r="G595" s="59"/>
      <c r="H595" s="67">
        <v>3888.48</v>
      </c>
      <c r="I595" s="67">
        <v>0</v>
      </c>
      <c r="J595" s="67">
        <v>0</v>
      </c>
    </row>
    <row r="596" spans="1:10" ht="30">
      <c r="A596" s="38"/>
      <c r="B596" s="37"/>
      <c r="C596" s="38">
        <v>6330</v>
      </c>
      <c r="D596" s="85" t="s">
        <v>293</v>
      </c>
      <c r="E596" s="67">
        <v>0</v>
      </c>
      <c r="F596" s="67">
        <v>0</v>
      </c>
      <c r="G596" s="59">
        <v>0</v>
      </c>
      <c r="H596" s="143"/>
      <c r="I596" s="143"/>
      <c r="J596" s="143"/>
    </row>
    <row r="597" spans="1:10" ht="45">
      <c r="A597" s="38"/>
      <c r="B597" s="37"/>
      <c r="C597" s="38">
        <v>6630</v>
      </c>
      <c r="D597" s="85" t="s">
        <v>294</v>
      </c>
      <c r="E597" s="67">
        <v>0</v>
      </c>
      <c r="F597" s="67">
        <v>0</v>
      </c>
      <c r="G597" s="59">
        <v>0</v>
      </c>
      <c r="H597" s="143"/>
      <c r="I597" s="143"/>
      <c r="J597" s="143"/>
    </row>
    <row r="598" spans="1:10" ht="29.25" customHeight="1">
      <c r="A598" s="92"/>
      <c r="B598" s="93">
        <v>92695</v>
      </c>
      <c r="C598" s="92" t="s">
        <v>35</v>
      </c>
      <c r="D598" s="94" t="s">
        <v>165</v>
      </c>
      <c r="E598" s="99"/>
      <c r="F598" s="95"/>
      <c r="G598" s="96"/>
      <c r="H598" s="70">
        <f>H599+H600+H601+H602</f>
        <v>28000</v>
      </c>
      <c r="I598" s="70">
        <f>I599+I600+I601+I602</f>
        <v>16333.36</v>
      </c>
      <c r="J598" s="70">
        <f>I598/H598*100</f>
        <v>58.33342857142857</v>
      </c>
    </row>
    <row r="599" spans="1:10" ht="29.25" customHeight="1">
      <c r="A599" s="38"/>
      <c r="B599" s="37"/>
      <c r="C599" s="38">
        <v>2820</v>
      </c>
      <c r="D599" s="85" t="s">
        <v>305</v>
      </c>
      <c r="E599" s="67"/>
      <c r="F599" s="62"/>
      <c r="G599" s="44"/>
      <c r="H599" s="67">
        <v>20000</v>
      </c>
      <c r="I599" s="67">
        <v>10804</v>
      </c>
      <c r="J599" s="67">
        <f>I599/H599*100</f>
        <v>54.02</v>
      </c>
    </row>
    <row r="600" spans="1:10" ht="33" customHeight="1">
      <c r="A600" s="38"/>
      <c r="B600" s="37"/>
      <c r="C600" s="38">
        <v>2830</v>
      </c>
      <c r="D600" s="85" t="s">
        <v>256</v>
      </c>
      <c r="E600" s="67"/>
      <c r="F600" s="62"/>
      <c r="G600" s="44"/>
      <c r="H600" s="67">
        <v>0</v>
      </c>
      <c r="I600" s="67">
        <v>0</v>
      </c>
      <c r="J600" s="67">
        <v>0</v>
      </c>
    </row>
    <row r="601" spans="1:10" ht="21" customHeight="1">
      <c r="A601" s="38"/>
      <c r="B601" s="37"/>
      <c r="C601" s="38">
        <v>4210</v>
      </c>
      <c r="D601" s="85" t="s">
        <v>257</v>
      </c>
      <c r="E601" s="67"/>
      <c r="F601" s="62"/>
      <c r="G601" s="44"/>
      <c r="H601" s="67">
        <v>4000</v>
      </c>
      <c r="I601" s="67">
        <v>3529.09</v>
      </c>
      <c r="J601" s="67">
        <f>I601/H601*100</f>
        <v>88.22725</v>
      </c>
    </row>
    <row r="602" spans="1:10" ht="16.5" customHeight="1">
      <c r="A602" s="38"/>
      <c r="B602" s="37"/>
      <c r="C602" s="38">
        <v>4300</v>
      </c>
      <c r="D602" s="85" t="s">
        <v>141</v>
      </c>
      <c r="E602" s="67"/>
      <c r="F602" s="62"/>
      <c r="G602" s="44"/>
      <c r="H602" s="67">
        <v>4000</v>
      </c>
      <c r="I602" s="67">
        <v>2000.27</v>
      </c>
      <c r="J602" s="67">
        <f>I602/H602*100</f>
        <v>50.00675</v>
      </c>
    </row>
    <row r="603" spans="1:10" ht="16.5" customHeight="1">
      <c r="A603" s="35"/>
      <c r="B603" s="69"/>
      <c r="C603" s="69"/>
      <c r="D603" s="105" t="s">
        <v>51</v>
      </c>
      <c r="E603" s="70">
        <v>11846160.33</v>
      </c>
      <c r="F603" s="70">
        <v>11254409.19</v>
      </c>
      <c r="G603" s="45">
        <v>95</v>
      </c>
      <c r="H603" s="70">
        <f>H7+H32+H35+H42+H62+H83+H86+H143+H174+H215+H251+H254+H272+H391+H403+H491+H512+H528+H557+H585</f>
        <v>14514886.24</v>
      </c>
      <c r="I603" s="70">
        <f>I7+I32+I35+I42+I62+I83+I86+I143+I174+I215+I251+I254+I272+I391+I403+I491+I512+I528+I557+I585</f>
        <v>13240376.48</v>
      </c>
      <c r="J603" s="70">
        <f>I603/H603*100</f>
        <v>91.21929211895772</v>
      </c>
    </row>
    <row r="604" spans="1:10" ht="20.25" customHeight="1">
      <c r="A604" s="26"/>
      <c r="B604" s="27"/>
      <c r="C604" s="27"/>
      <c r="D604" s="27"/>
      <c r="E604" s="28"/>
      <c r="F604" s="28"/>
      <c r="G604" s="29"/>
      <c r="H604" s="28"/>
      <c r="I604" s="28"/>
      <c r="J604" s="29"/>
    </row>
    <row r="605" spans="1:10" s="8" customFormat="1" ht="15" customHeight="1">
      <c r="A605" s="26"/>
      <c r="B605" s="27"/>
      <c r="C605" s="27"/>
      <c r="D605" s="27"/>
      <c r="E605" s="28"/>
      <c r="F605" s="28"/>
      <c r="G605" s="29"/>
      <c r="H605" s="28"/>
      <c r="I605" s="28"/>
      <c r="J605" s="29"/>
    </row>
    <row r="606" spans="1:10" s="8" customFormat="1" ht="15" customHeight="1">
      <c r="A606" s="26"/>
      <c r="B606" s="27"/>
      <c r="C606" s="27"/>
      <c r="D606" s="27"/>
      <c r="E606" s="28"/>
      <c r="F606" s="28"/>
      <c r="G606" s="29"/>
      <c r="H606" s="28"/>
      <c r="I606" s="28"/>
      <c r="J606" s="29"/>
    </row>
    <row r="607" spans="1:10" s="8" customFormat="1" ht="15" customHeight="1">
      <c r="A607" s="26"/>
      <c r="B607" s="27"/>
      <c r="C607" s="27"/>
      <c r="D607" s="27"/>
      <c r="E607" s="28"/>
      <c r="F607" s="28"/>
      <c r="G607" s="29"/>
      <c r="H607" s="28"/>
      <c r="I607" s="28"/>
      <c r="J607" s="29"/>
    </row>
    <row r="608" spans="1:10" s="8" customFormat="1" ht="15" customHeight="1">
      <c r="A608" s="26"/>
      <c r="B608" s="27"/>
      <c r="C608" s="27"/>
      <c r="D608" s="27"/>
      <c r="E608" s="28"/>
      <c r="F608" s="28"/>
      <c r="G608" s="29"/>
      <c r="H608" s="28"/>
      <c r="I608" s="28"/>
      <c r="J608" s="29"/>
    </row>
    <row r="609" spans="1:10" s="8" customFormat="1" ht="15" customHeight="1">
      <c r="A609" s="26"/>
      <c r="B609" s="27"/>
      <c r="C609" s="27"/>
      <c r="D609" s="27"/>
      <c r="E609" s="28"/>
      <c r="F609" s="28"/>
      <c r="G609" s="29"/>
      <c r="H609" s="28"/>
      <c r="I609" s="28"/>
      <c r="J609" s="29"/>
    </row>
    <row r="610" spans="1:10" s="8" customFormat="1" ht="15" customHeight="1">
      <c r="A610" s="26"/>
      <c r="B610" s="27"/>
      <c r="C610" s="27"/>
      <c r="D610" s="27"/>
      <c r="E610" s="28"/>
      <c r="F610" s="28"/>
      <c r="G610" s="29"/>
      <c r="H610" s="28"/>
      <c r="I610" s="28"/>
      <c r="J610" s="29"/>
    </row>
    <row r="611" spans="1:10" s="8" customFormat="1" ht="15" customHeight="1">
      <c r="A611" s="26"/>
      <c r="B611" s="27"/>
      <c r="C611" s="27"/>
      <c r="D611" s="27"/>
      <c r="E611" s="28"/>
      <c r="F611" s="28"/>
      <c r="G611" s="29"/>
      <c r="H611" s="28"/>
      <c r="I611" s="28"/>
      <c r="J611" s="29"/>
    </row>
    <row r="612" spans="1:10" s="8" customFormat="1" ht="15" customHeight="1">
      <c r="A612" s="26"/>
      <c r="B612" s="27"/>
      <c r="C612" s="27"/>
      <c r="D612" s="27"/>
      <c r="E612" s="28"/>
      <c r="F612" s="28"/>
      <c r="G612" s="29"/>
      <c r="H612" s="28"/>
      <c r="I612" s="28"/>
      <c r="J612" s="29"/>
    </row>
    <row r="613" spans="1:10" ht="10.5" customHeight="1">
      <c r="A613" s="26"/>
      <c r="B613" s="27"/>
      <c r="C613" s="27"/>
      <c r="D613" s="27"/>
      <c r="E613" s="28"/>
      <c r="F613" s="28"/>
      <c r="G613" s="29"/>
      <c r="H613" s="28"/>
      <c r="I613" s="28"/>
      <c r="J613" s="29"/>
    </row>
    <row r="614" spans="1:10" ht="10.5" customHeight="1">
      <c r="A614" s="26"/>
      <c r="B614" s="27"/>
      <c r="C614" s="27"/>
      <c r="D614" s="27"/>
      <c r="E614" s="28"/>
      <c r="F614" s="28"/>
      <c r="G614" s="29"/>
      <c r="H614" s="28"/>
      <c r="I614" s="28"/>
      <c r="J614" s="29"/>
    </row>
    <row r="615" spans="1:10" ht="12.75" customHeight="1">
      <c r="A615" s="26"/>
      <c r="B615" s="27"/>
      <c r="C615" s="27"/>
      <c r="D615" s="27"/>
      <c r="E615" s="28"/>
      <c r="F615" s="28"/>
      <c r="G615" s="29"/>
      <c r="H615" s="28"/>
      <c r="I615" s="28"/>
      <c r="J615" s="29"/>
    </row>
    <row r="616" spans="1:10" ht="18" customHeight="1">
      <c r="A616" s="26"/>
      <c r="B616" s="27"/>
      <c r="C616" s="27"/>
      <c r="D616" s="27"/>
      <c r="E616" s="28"/>
      <c r="F616" s="28"/>
      <c r="G616" s="29"/>
      <c r="H616" s="28"/>
      <c r="I616" s="28"/>
      <c r="J616" s="29"/>
    </row>
    <row r="617" spans="1:10" ht="17.25" customHeight="1">
      <c r="A617" s="26"/>
      <c r="B617" s="27"/>
      <c r="C617" s="27"/>
      <c r="D617" s="27" t="s">
        <v>426</v>
      </c>
      <c r="E617" s="28"/>
      <c r="F617" s="28"/>
      <c r="G617" s="29"/>
      <c r="I617" s="28"/>
      <c r="J617" s="29"/>
    </row>
    <row r="618" spans="1:10" s="5" customFormat="1" ht="15.75">
      <c r="A618" s="26"/>
      <c r="B618" s="27"/>
      <c r="C618" s="27"/>
      <c r="D618" s="27"/>
      <c r="E618" s="28"/>
      <c r="F618" s="28"/>
      <c r="G618" s="29"/>
      <c r="H618" s="28"/>
      <c r="I618" s="28"/>
      <c r="J618" s="29"/>
    </row>
    <row r="619" spans="1:10" s="5" customFormat="1" ht="14.25">
      <c r="A619" s="131"/>
      <c r="B619" s="131"/>
      <c r="C619" s="131" t="s">
        <v>88</v>
      </c>
      <c r="D619" s="131" t="s">
        <v>106</v>
      </c>
      <c r="E619" s="121"/>
      <c r="F619" s="132"/>
      <c r="G619" s="122"/>
      <c r="H619" s="121"/>
      <c r="I619" s="132"/>
      <c r="J619" s="122"/>
    </row>
    <row r="620" spans="1:10" s="5" customFormat="1" ht="14.25">
      <c r="A620" s="120"/>
      <c r="B620" s="120"/>
      <c r="C620" s="120"/>
      <c r="D620" s="120"/>
      <c r="E620" s="71" t="s">
        <v>1</v>
      </c>
      <c r="F620" s="121" t="s">
        <v>2</v>
      </c>
      <c r="G620" s="122"/>
      <c r="H620" s="39"/>
      <c r="I620" s="39"/>
      <c r="J620" s="69"/>
    </row>
    <row r="621" spans="1:10" s="5" customFormat="1" ht="14.25">
      <c r="A621" s="42"/>
      <c r="B621" s="42"/>
      <c r="C621" s="42"/>
      <c r="D621" s="42"/>
      <c r="E621" s="42"/>
      <c r="F621" s="39" t="s">
        <v>3</v>
      </c>
      <c r="G621" s="69" t="s">
        <v>4</v>
      </c>
      <c r="H621" s="69"/>
      <c r="I621" s="39"/>
      <c r="J621" s="69"/>
    </row>
    <row r="622" spans="1:10" s="5" customFormat="1" ht="15.75">
      <c r="A622" s="19"/>
      <c r="B622" s="19"/>
      <c r="C622" s="25" t="s">
        <v>105</v>
      </c>
      <c r="D622" s="25"/>
      <c r="E622" s="30">
        <v>11846160.33</v>
      </c>
      <c r="F622" s="30">
        <v>11254409.19</v>
      </c>
      <c r="G622" s="21">
        <f aca="true" t="shared" si="17" ref="G622:G648">F622/E622*100</f>
        <v>95.0047009029465</v>
      </c>
      <c r="H622" s="19"/>
      <c r="I622" s="19"/>
      <c r="J622" s="19"/>
    </row>
    <row r="623" spans="1:10" s="5" customFormat="1" ht="15.75">
      <c r="A623" s="19"/>
      <c r="B623" s="19"/>
      <c r="C623" s="25"/>
      <c r="D623" s="25"/>
      <c r="E623" s="30"/>
      <c r="F623" s="30"/>
      <c r="G623" s="21"/>
      <c r="H623" s="19"/>
      <c r="I623" s="19"/>
      <c r="J623" s="19"/>
    </row>
    <row r="624" spans="1:10" s="5" customFormat="1" ht="15.75">
      <c r="A624" s="19"/>
      <c r="B624" s="19"/>
      <c r="C624" s="25" t="s">
        <v>55</v>
      </c>
      <c r="D624" s="25" t="s">
        <v>374</v>
      </c>
      <c r="E624" s="30">
        <v>11172307.33</v>
      </c>
      <c r="F624" s="30">
        <v>10760460.78</v>
      </c>
      <c r="G624" s="21">
        <f t="shared" si="17"/>
        <v>96.3136840239428</v>
      </c>
      <c r="H624" s="19"/>
      <c r="I624" s="19"/>
      <c r="J624" s="19"/>
    </row>
    <row r="625" spans="1:10" s="5" customFormat="1" ht="15.75">
      <c r="A625" s="19"/>
      <c r="B625" s="19"/>
      <c r="C625" s="25"/>
      <c r="D625" s="25"/>
      <c r="E625" s="30"/>
      <c r="F625" s="30"/>
      <c r="G625" s="20"/>
      <c r="H625" s="19"/>
      <c r="I625" s="19"/>
      <c r="J625" s="19"/>
    </row>
    <row r="626" spans="1:10" s="5" customFormat="1" ht="15.75">
      <c r="A626" s="19"/>
      <c r="B626" s="19"/>
      <c r="C626" s="25" t="s">
        <v>61</v>
      </c>
      <c r="D626" s="25" t="s">
        <v>57</v>
      </c>
      <c r="E626" s="30">
        <v>4341077</v>
      </c>
      <c r="F626" s="30">
        <v>4192819.72</v>
      </c>
      <c r="G626" s="20">
        <f t="shared" si="17"/>
        <v>96.58478114993123</v>
      </c>
      <c r="H626" s="19"/>
      <c r="I626" s="19"/>
      <c r="J626" s="19"/>
    </row>
    <row r="627" spans="1:10" s="5" customFormat="1" ht="13.5" customHeight="1">
      <c r="A627" s="19"/>
      <c r="B627" s="19"/>
      <c r="C627" s="176" t="s">
        <v>186</v>
      </c>
      <c r="D627" s="19" t="s">
        <v>29</v>
      </c>
      <c r="E627" s="24">
        <v>1050293</v>
      </c>
      <c r="F627" s="24">
        <v>1125367.83</v>
      </c>
      <c r="G627" s="23">
        <f t="shared" si="17"/>
        <v>107.14798918016211</v>
      </c>
      <c r="H627" s="19"/>
      <c r="I627" s="19"/>
      <c r="J627" s="19"/>
    </row>
    <row r="628" spans="1:10" s="5" customFormat="1" ht="15" customHeight="1">
      <c r="A628" s="19"/>
      <c r="B628" s="19"/>
      <c r="C628" s="176" t="s">
        <v>187</v>
      </c>
      <c r="D628" s="19" t="s">
        <v>30</v>
      </c>
      <c r="E628" s="24">
        <v>939252</v>
      </c>
      <c r="F628" s="24">
        <v>794407.61</v>
      </c>
      <c r="G628" s="22">
        <f t="shared" si="17"/>
        <v>84.57875096353268</v>
      </c>
      <c r="H628" s="19"/>
      <c r="I628" s="19"/>
      <c r="J628" s="19"/>
    </row>
    <row r="629" spans="1:10" s="5" customFormat="1" ht="13.5" customHeight="1">
      <c r="A629" s="19"/>
      <c r="B629" s="19"/>
      <c r="C629" s="176" t="s">
        <v>188</v>
      </c>
      <c r="D629" s="19" t="s">
        <v>31</v>
      </c>
      <c r="E629" s="24">
        <v>47326</v>
      </c>
      <c r="F629" s="24">
        <v>46299</v>
      </c>
      <c r="G629" s="23">
        <f t="shared" si="17"/>
        <v>97.82994548451168</v>
      </c>
      <c r="H629" s="19"/>
      <c r="I629" s="19"/>
      <c r="J629" s="19"/>
    </row>
    <row r="630" spans="1:10" s="5" customFormat="1" ht="18" customHeight="1">
      <c r="A630" s="19"/>
      <c r="B630" s="19"/>
      <c r="C630" s="176" t="s">
        <v>189</v>
      </c>
      <c r="D630" s="19" t="s">
        <v>32</v>
      </c>
      <c r="E630" s="24">
        <v>84630</v>
      </c>
      <c r="F630" s="24">
        <v>83645.26</v>
      </c>
      <c r="G630" s="23">
        <f t="shared" si="17"/>
        <v>98.83641734609476</v>
      </c>
      <c r="H630" s="19"/>
      <c r="I630" s="19"/>
      <c r="J630" s="19"/>
    </row>
    <row r="631" spans="1:10" ht="15">
      <c r="A631" s="19"/>
      <c r="B631" s="19"/>
      <c r="C631" s="176" t="s">
        <v>183</v>
      </c>
      <c r="D631" s="19" t="s">
        <v>58</v>
      </c>
      <c r="E631" s="32">
        <v>7000</v>
      </c>
      <c r="F631" s="32">
        <v>576.85</v>
      </c>
      <c r="G631" s="22">
        <f t="shared" si="17"/>
        <v>8.240714285714287</v>
      </c>
      <c r="H631" s="19"/>
      <c r="I631" s="19"/>
      <c r="J631" s="19"/>
    </row>
    <row r="632" spans="1:10" ht="15">
      <c r="A632" s="19"/>
      <c r="B632" s="19"/>
      <c r="C632" s="176" t="s">
        <v>194</v>
      </c>
      <c r="D632" s="19" t="s">
        <v>389</v>
      </c>
      <c r="E632" s="32">
        <v>3000</v>
      </c>
      <c r="F632" s="32">
        <v>5507</v>
      </c>
      <c r="G632" s="22">
        <f t="shared" si="17"/>
        <v>183.56666666666666</v>
      </c>
      <c r="H632" s="19"/>
      <c r="I632" s="19"/>
      <c r="J632" s="19"/>
    </row>
    <row r="633" spans="1:10" ht="15">
      <c r="A633" s="19"/>
      <c r="B633" s="19"/>
      <c r="C633" s="176" t="s">
        <v>195</v>
      </c>
      <c r="D633" s="19" t="s">
        <v>390</v>
      </c>
      <c r="E633" s="32">
        <v>300</v>
      </c>
      <c r="F633" s="32">
        <v>160</v>
      </c>
      <c r="G633" s="22">
        <f t="shared" si="17"/>
        <v>53.333333333333336</v>
      </c>
      <c r="H633" s="19"/>
      <c r="I633" s="19"/>
      <c r="J633" s="19"/>
    </row>
    <row r="634" spans="1:10" ht="15">
      <c r="A634" s="19"/>
      <c r="B634" s="19"/>
      <c r="C634" s="176" t="s">
        <v>190</v>
      </c>
      <c r="D634" s="19" t="s">
        <v>95</v>
      </c>
      <c r="E634" s="32">
        <v>80500</v>
      </c>
      <c r="F634" s="32">
        <v>54624.5</v>
      </c>
      <c r="G634" s="22">
        <f t="shared" si="17"/>
        <v>67.85652173913044</v>
      </c>
      <c r="H634" s="19"/>
      <c r="I634" s="19"/>
      <c r="J634" s="19"/>
    </row>
    <row r="635" spans="1:10" ht="15">
      <c r="A635" s="19"/>
      <c r="B635" s="19"/>
      <c r="C635" s="176" t="s">
        <v>191</v>
      </c>
      <c r="D635" s="19" t="s">
        <v>271</v>
      </c>
      <c r="E635" s="32">
        <v>35628</v>
      </c>
      <c r="F635" s="32">
        <v>30519.68</v>
      </c>
      <c r="G635" s="22">
        <f t="shared" si="17"/>
        <v>85.662063545526</v>
      </c>
      <c r="H635" s="19"/>
      <c r="I635" s="19"/>
      <c r="J635" s="19"/>
    </row>
    <row r="636" spans="1:10" ht="19.5" customHeight="1">
      <c r="A636" s="19"/>
      <c r="B636" s="19"/>
      <c r="C636" s="176" t="s">
        <v>197</v>
      </c>
      <c r="D636" s="19" t="s">
        <v>34</v>
      </c>
      <c r="E636" s="32">
        <v>12000</v>
      </c>
      <c r="F636" s="32">
        <v>10306.43</v>
      </c>
      <c r="G636" s="22">
        <f t="shared" si="17"/>
        <v>85.88691666666666</v>
      </c>
      <c r="H636" s="19"/>
      <c r="I636" s="19"/>
      <c r="J636" s="19"/>
    </row>
    <row r="637" spans="1:10" ht="42.75">
      <c r="A637" s="19"/>
      <c r="B637" s="19"/>
      <c r="C637" s="176" t="s">
        <v>276</v>
      </c>
      <c r="D637" s="177" t="s">
        <v>308</v>
      </c>
      <c r="E637" s="32">
        <v>361000</v>
      </c>
      <c r="F637" s="32">
        <v>384950.62</v>
      </c>
      <c r="G637" s="22">
        <f t="shared" si="17"/>
        <v>106.63452077562327</v>
      </c>
      <c r="H637" s="19"/>
      <c r="I637" s="19"/>
      <c r="J637" s="19"/>
    </row>
    <row r="638" spans="1:10" ht="21" customHeight="1">
      <c r="A638" s="19"/>
      <c r="B638" s="19"/>
      <c r="C638" s="176" t="s">
        <v>201</v>
      </c>
      <c r="D638" s="19" t="s">
        <v>59</v>
      </c>
      <c r="E638" s="32">
        <v>3000</v>
      </c>
      <c r="F638" s="32">
        <v>1900.94</v>
      </c>
      <c r="G638" s="22">
        <f t="shared" si="17"/>
        <v>63.36466666666667</v>
      </c>
      <c r="H638" s="19"/>
      <c r="I638" s="19"/>
      <c r="J638" s="19"/>
    </row>
    <row r="639" spans="1:10" ht="20.25" customHeight="1">
      <c r="A639" s="19"/>
      <c r="B639" s="19"/>
      <c r="C639" s="176" t="s">
        <v>200</v>
      </c>
      <c r="D639" s="19" t="s">
        <v>60</v>
      </c>
      <c r="E639" s="32">
        <v>1717148</v>
      </c>
      <c r="F639" s="32">
        <v>1654554</v>
      </c>
      <c r="G639" s="23">
        <f t="shared" si="17"/>
        <v>96.35476965293614</v>
      </c>
      <c r="H639" s="19"/>
      <c r="I639" s="19"/>
      <c r="J639" s="19"/>
    </row>
    <row r="640" spans="1:10" ht="15.75">
      <c r="A640" s="19"/>
      <c r="B640" s="19"/>
      <c r="C640" s="25" t="s">
        <v>373</v>
      </c>
      <c r="D640" s="25" t="s">
        <v>362</v>
      </c>
      <c r="E640" s="30">
        <v>673853</v>
      </c>
      <c r="F640" s="30">
        <v>493948.41</v>
      </c>
      <c r="G640" s="21">
        <f t="shared" si="17"/>
        <v>73.302101496914</v>
      </c>
      <c r="H640" s="19"/>
      <c r="I640" s="19"/>
      <c r="J640" s="19"/>
    </row>
    <row r="641" spans="1:21" ht="15.75">
      <c r="A641" s="19"/>
      <c r="B641" s="19"/>
      <c r="C641" s="221" t="s">
        <v>138</v>
      </c>
      <c r="D641" s="19" t="s">
        <v>361</v>
      </c>
      <c r="E641" s="32">
        <v>10335</v>
      </c>
      <c r="F641" s="32">
        <v>2000</v>
      </c>
      <c r="G641" s="22">
        <f t="shared" si="17"/>
        <v>19.35171746492501</v>
      </c>
      <c r="H641" s="19"/>
      <c r="I641" s="219"/>
      <c r="J641" s="19"/>
      <c r="U641">
        <f>E1462+E631</f>
        <v>7000</v>
      </c>
    </row>
    <row r="642" spans="1:10" ht="30">
      <c r="A642" s="19"/>
      <c r="B642" s="19"/>
      <c r="C642" s="221" t="s">
        <v>280</v>
      </c>
      <c r="D642" s="130" t="s">
        <v>307</v>
      </c>
      <c r="E642" s="32">
        <v>440000</v>
      </c>
      <c r="F642" s="32">
        <v>327774.41</v>
      </c>
      <c r="G642" s="22">
        <f t="shared" si="17"/>
        <v>74.49418409090909</v>
      </c>
      <c r="H642" s="19"/>
      <c r="I642" s="19"/>
      <c r="J642" s="19"/>
    </row>
    <row r="643" spans="1:10" ht="45">
      <c r="A643" s="19"/>
      <c r="B643" s="19"/>
      <c r="C643" s="221" t="s">
        <v>395</v>
      </c>
      <c r="D643" s="130" t="s">
        <v>418</v>
      </c>
      <c r="E643" s="32">
        <v>116168</v>
      </c>
      <c r="F643" s="32">
        <v>81824</v>
      </c>
      <c r="G643" s="22">
        <v>70.44</v>
      </c>
      <c r="H643" s="19"/>
      <c r="I643" s="19"/>
      <c r="J643" s="19"/>
    </row>
    <row r="644" spans="1:10" ht="60">
      <c r="A644" s="19"/>
      <c r="B644" s="19"/>
      <c r="C644" s="221" t="s">
        <v>417</v>
      </c>
      <c r="D644" s="130" t="s">
        <v>412</v>
      </c>
      <c r="E644" s="32">
        <v>7350</v>
      </c>
      <c r="F644" s="32">
        <v>7350</v>
      </c>
      <c r="G644" s="22">
        <f t="shared" si="17"/>
        <v>100</v>
      </c>
      <c r="H644" s="19"/>
      <c r="I644" s="19"/>
      <c r="J644" s="19"/>
    </row>
    <row r="645" spans="1:10" ht="60">
      <c r="A645" s="19"/>
      <c r="B645" s="19"/>
      <c r="C645" s="221" t="s">
        <v>363</v>
      </c>
      <c r="D645" s="130" t="s">
        <v>419</v>
      </c>
      <c r="E645" s="32">
        <v>100000</v>
      </c>
      <c r="F645" s="32">
        <v>75000</v>
      </c>
      <c r="G645" s="22">
        <f t="shared" si="17"/>
        <v>75</v>
      </c>
      <c r="H645" s="19"/>
      <c r="I645" s="19"/>
      <c r="J645" s="19"/>
    </row>
    <row r="646" spans="1:10" ht="15.75">
      <c r="A646" s="19"/>
      <c r="B646" s="19"/>
      <c r="C646" s="25" t="s">
        <v>64</v>
      </c>
      <c r="D646" s="25" t="s">
        <v>62</v>
      </c>
      <c r="E646" s="30">
        <v>730107</v>
      </c>
      <c r="F646" s="30">
        <v>469416.42</v>
      </c>
      <c r="G646" s="20">
        <f t="shared" si="17"/>
        <v>64.29419523439715</v>
      </c>
      <c r="H646" s="19"/>
      <c r="I646" s="19"/>
      <c r="J646" s="19"/>
    </row>
    <row r="647" spans="1:10" ht="30">
      <c r="A647" s="19"/>
      <c r="B647" s="19"/>
      <c r="C647" s="223" t="s">
        <v>136</v>
      </c>
      <c r="D647" s="178" t="s">
        <v>364</v>
      </c>
      <c r="E647" s="129">
        <v>22335</v>
      </c>
      <c r="F647" s="129">
        <v>24735.4</v>
      </c>
      <c r="G647" s="22">
        <f t="shared" si="17"/>
        <v>110.74725766733826</v>
      </c>
      <c r="H647" s="18"/>
      <c r="I647" s="19"/>
      <c r="J647" s="19"/>
    </row>
    <row r="648" spans="1:10" ht="30">
      <c r="A648" s="19"/>
      <c r="B648" s="19"/>
      <c r="C648" s="179" t="s">
        <v>198</v>
      </c>
      <c r="D648" s="178" t="s">
        <v>309</v>
      </c>
      <c r="E648" s="129">
        <v>46000</v>
      </c>
      <c r="F648" s="33">
        <v>49037.34</v>
      </c>
      <c r="G648" s="22">
        <f t="shared" si="17"/>
        <v>106.60291304347824</v>
      </c>
      <c r="H648" s="18"/>
      <c r="I648" s="19"/>
      <c r="J648" s="19"/>
    </row>
    <row r="649" spans="1:10" ht="15">
      <c r="A649" s="19"/>
      <c r="B649" s="19"/>
      <c r="C649" s="179" t="s">
        <v>174</v>
      </c>
      <c r="D649" s="178" t="s">
        <v>365</v>
      </c>
      <c r="E649" s="129">
        <v>316000</v>
      </c>
      <c r="F649" s="222">
        <v>111291.61</v>
      </c>
      <c r="G649" s="22">
        <v>35.22</v>
      </c>
      <c r="H649" s="18"/>
      <c r="I649" s="19"/>
      <c r="J649" s="19"/>
    </row>
    <row r="650" spans="1:10" ht="30">
      <c r="A650" s="19"/>
      <c r="B650" s="19"/>
      <c r="C650" s="179" t="s">
        <v>137</v>
      </c>
      <c r="D650" s="178" t="s">
        <v>367</v>
      </c>
      <c r="E650" s="129">
        <v>10000</v>
      </c>
      <c r="F650" s="222">
        <v>5280.5</v>
      </c>
      <c r="G650" s="22">
        <v>52.81</v>
      </c>
      <c r="H650" s="18"/>
      <c r="I650" s="19"/>
      <c r="J650" s="19"/>
    </row>
    <row r="651" spans="1:10" ht="15">
      <c r="A651" s="19"/>
      <c r="B651" s="19"/>
      <c r="C651" s="179" t="s">
        <v>122</v>
      </c>
      <c r="D651" s="178" t="s">
        <v>366</v>
      </c>
      <c r="E651" s="129">
        <v>190749</v>
      </c>
      <c r="F651" s="222">
        <v>152276.38</v>
      </c>
      <c r="G651" s="22">
        <v>79.83</v>
      </c>
      <c r="H651" s="18"/>
      <c r="I651" s="19"/>
      <c r="J651" s="19"/>
    </row>
    <row r="652" spans="1:10" ht="15">
      <c r="A652" s="19"/>
      <c r="B652" s="19"/>
      <c r="C652" s="179" t="s">
        <v>192</v>
      </c>
      <c r="D652" s="178" t="s">
        <v>368</v>
      </c>
      <c r="E652" s="129">
        <v>25240</v>
      </c>
      <c r="F652" s="222">
        <v>24950.55</v>
      </c>
      <c r="G652" s="22">
        <v>98.85</v>
      </c>
      <c r="H652" s="18"/>
      <c r="I652" s="19"/>
      <c r="J652" s="19"/>
    </row>
    <row r="653" spans="1:10" ht="15">
      <c r="A653" s="19"/>
      <c r="B653" s="19"/>
      <c r="C653" s="179" t="s">
        <v>254</v>
      </c>
      <c r="D653" s="178" t="s">
        <v>369</v>
      </c>
      <c r="E653" s="129">
        <v>7000</v>
      </c>
      <c r="F653" s="222">
        <v>11192.41</v>
      </c>
      <c r="G653" s="22">
        <v>159.89</v>
      </c>
      <c r="H653" s="18"/>
      <c r="I653" s="19"/>
      <c r="J653" s="19"/>
    </row>
    <row r="654" spans="1:10" ht="15">
      <c r="A654" s="19"/>
      <c r="B654" s="19"/>
      <c r="C654" s="179" t="s">
        <v>420</v>
      </c>
      <c r="D654" s="178"/>
      <c r="E654" s="129">
        <v>12700</v>
      </c>
      <c r="F654" s="222">
        <v>12700</v>
      </c>
      <c r="G654" s="22">
        <v>100</v>
      </c>
      <c r="H654" s="18"/>
      <c r="I654" s="19"/>
      <c r="J654" s="19"/>
    </row>
    <row r="655" spans="1:10" ht="15">
      <c r="A655" s="19"/>
      <c r="B655" s="19"/>
      <c r="C655" s="179" t="s">
        <v>287</v>
      </c>
      <c r="D655" s="178" t="s">
        <v>370</v>
      </c>
      <c r="E655" s="129">
        <v>16083</v>
      </c>
      <c r="F655" s="222">
        <v>83.41</v>
      </c>
      <c r="G655" s="22">
        <v>0.52</v>
      </c>
      <c r="H655" s="18"/>
      <c r="I655" s="19"/>
      <c r="J655" s="19"/>
    </row>
    <row r="656" spans="1:10" ht="30">
      <c r="A656" s="19"/>
      <c r="B656" s="19"/>
      <c r="C656" s="179" t="s">
        <v>371</v>
      </c>
      <c r="D656" s="178" t="s">
        <v>391</v>
      </c>
      <c r="E656" s="129">
        <v>14000</v>
      </c>
      <c r="F656" s="222">
        <v>12119.9</v>
      </c>
      <c r="G656" s="22">
        <v>85.67</v>
      </c>
      <c r="H656" s="18"/>
      <c r="I656" s="19"/>
      <c r="J656" s="19"/>
    </row>
    <row r="657" spans="1:10" ht="45">
      <c r="A657" s="19"/>
      <c r="B657" s="19"/>
      <c r="C657" s="179" t="s">
        <v>344</v>
      </c>
      <c r="D657" s="178" t="s">
        <v>392</v>
      </c>
      <c r="E657" s="129">
        <v>0</v>
      </c>
      <c r="F657" s="222">
        <v>56.1</v>
      </c>
      <c r="G657" s="22">
        <v>0</v>
      </c>
      <c r="H657" s="18"/>
      <c r="I657" s="19"/>
      <c r="J657" s="19"/>
    </row>
    <row r="658" spans="1:10" ht="30">
      <c r="A658" s="19"/>
      <c r="B658" s="19"/>
      <c r="C658" s="180">
        <v>2700</v>
      </c>
      <c r="D658" s="130" t="s">
        <v>109</v>
      </c>
      <c r="E658" s="32">
        <v>70000</v>
      </c>
      <c r="F658" s="32">
        <v>65692.82</v>
      </c>
      <c r="G658" s="23">
        <f>F658/E658*100</f>
        <v>93.84688571428572</v>
      </c>
      <c r="H658" s="19"/>
      <c r="I658" s="19"/>
      <c r="J658" s="19"/>
    </row>
    <row r="659" spans="1:10" ht="15.75">
      <c r="A659" s="19"/>
      <c r="B659" s="19"/>
      <c r="C659" s="19"/>
      <c r="D659" s="19"/>
      <c r="E659" s="32"/>
      <c r="F659" s="32"/>
      <c r="G659" s="21"/>
      <c r="H659" s="19"/>
      <c r="I659" s="19"/>
      <c r="J659" s="19"/>
    </row>
    <row r="660" spans="1:10" ht="31.5">
      <c r="A660" s="25"/>
      <c r="B660" s="25"/>
      <c r="C660" s="25" t="s">
        <v>56</v>
      </c>
      <c r="D660" s="224" t="s">
        <v>375</v>
      </c>
      <c r="E660" s="30">
        <v>5521519</v>
      </c>
      <c r="F660" s="30">
        <v>4992010.55</v>
      </c>
      <c r="G660" s="21">
        <f>F660/E660*100</f>
        <v>90.41009457723499</v>
      </c>
      <c r="H660" s="25"/>
      <c r="I660" s="25"/>
      <c r="J660" s="25"/>
    </row>
    <row r="661" spans="1:10" ht="15.75">
      <c r="A661" s="25"/>
      <c r="B661" s="25"/>
      <c r="C661" s="25"/>
      <c r="D661" s="25"/>
      <c r="E661" s="30"/>
      <c r="F661" s="30"/>
      <c r="G661" s="20"/>
      <c r="H661" s="25"/>
      <c r="I661" s="25"/>
      <c r="J661" s="25"/>
    </row>
    <row r="662" spans="1:10" ht="15.75">
      <c r="A662" s="19"/>
      <c r="B662" s="19"/>
      <c r="C662" s="25" t="s">
        <v>86</v>
      </c>
      <c r="D662" s="25" t="s">
        <v>79</v>
      </c>
      <c r="E662" s="30">
        <v>3689453</v>
      </c>
      <c r="F662" s="30">
        <v>3689453</v>
      </c>
      <c r="G662" s="20">
        <f>F662/E662*100</f>
        <v>100</v>
      </c>
      <c r="H662" s="19"/>
      <c r="I662" s="19"/>
      <c r="J662" s="19"/>
    </row>
    <row r="663" spans="1:10" s="5" customFormat="1" ht="15">
      <c r="A663" s="19"/>
      <c r="B663" s="19"/>
      <c r="C663" s="19"/>
      <c r="D663" s="19" t="s">
        <v>63</v>
      </c>
      <c r="E663" s="32">
        <v>3689453</v>
      </c>
      <c r="F663" s="32">
        <v>3689453</v>
      </c>
      <c r="G663" s="23">
        <f>F663/E663*100</f>
        <v>100</v>
      </c>
      <c r="H663" s="19"/>
      <c r="I663" s="19"/>
      <c r="J663" s="19"/>
    </row>
    <row r="664" spans="1:10" s="5" customFormat="1" ht="15">
      <c r="A664" s="19"/>
      <c r="B664" s="19"/>
      <c r="C664" s="19"/>
      <c r="D664" s="19" t="s">
        <v>80</v>
      </c>
      <c r="E664" s="32">
        <v>626107</v>
      </c>
      <c r="F664" s="32">
        <v>626107</v>
      </c>
      <c r="G664" s="22">
        <f>F664/E664*100</f>
        <v>100</v>
      </c>
      <c r="H664" s="19"/>
      <c r="I664" s="19"/>
      <c r="J664" s="19"/>
    </row>
    <row r="665" spans="1:10" ht="15">
      <c r="A665" s="19"/>
      <c r="B665" s="19"/>
      <c r="C665" s="19"/>
      <c r="D665" s="19" t="s">
        <v>421</v>
      </c>
      <c r="E665" s="32">
        <v>3326</v>
      </c>
      <c r="F665" s="32">
        <v>3326</v>
      </c>
      <c r="G665" s="22">
        <v>100</v>
      </c>
      <c r="H665" s="19"/>
      <c r="I665" s="19"/>
      <c r="J665" s="19"/>
    </row>
    <row r="666" spans="1:10" s="8" customFormat="1" ht="15">
      <c r="A666" s="19"/>
      <c r="B666" s="19"/>
      <c r="C666" s="19"/>
      <c r="D666" s="19"/>
      <c r="E666" s="32"/>
      <c r="F666" s="32"/>
      <c r="G666" s="22"/>
      <c r="H666" s="19"/>
      <c r="I666" s="19"/>
      <c r="J666" s="19"/>
    </row>
    <row r="667" spans="1:10" s="8" customFormat="1" ht="15.75">
      <c r="A667" s="19"/>
      <c r="B667" s="19"/>
      <c r="C667" s="25" t="s">
        <v>98</v>
      </c>
      <c r="D667" s="25" t="s">
        <v>350</v>
      </c>
      <c r="E667" s="30">
        <v>2411670.33</v>
      </c>
      <c r="F667" s="30">
        <v>2408771.64</v>
      </c>
      <c r="G667" s="20">
        <v>99.88</v>
      </c>
      <c r="H667" s="19"/>
      <c r="I667" s="19"/>
      <c r="J667" s="19"/>
    </row>
    <row r="668" spans="1:10" s="8" customFormat="1" ht="15">
      <c r="A668" s="19"/>
      <c r="B668" s="19"/>
      <c r="C668" s="19" t="s">
        <v>99</v>
      </c>
      <c r="D668" s="19" t="s">
        <v>90</v>
      </c>
      <c r="E668" s="32">
        <v>634722.8</v>
      </c>
      <c r="F668" s="32">
        <v>632424.64</v>
      </c>
      <c r="G668" s="22">
        <f>F668/E668*100</f>
        <v>99.63792698166822</v>
      </c>
      <c r="H668" s="19"/>
      <c r="I668" s="19"/>
      <c r="J668" s="19"/>
    </row>
    <row r="669" spans="1:10" s="5" customFormat="1" ht="15.75">
      <c r="A669" s="19"/>
      <c r="B669" s="19"/>
      <c r="C669" s="19"/>
      <c r="D669" s="19" t="s">
        <v>272</v>
      </c>
      <c r="E669" s="32"/>
      <c r="F669" s="32"/>
      <c r="G669" s="21"/>
      <c r="H669" s="19"/>
      <c r="I669" s="19"/>
      <c r="J669" s="19"/>
    </row>
    <row r="670" spans="1:10" s="5" customFormat="1" ht="15">
      <c r="A670" s="19"/>
      <c r="B670" s="19"/>
      <c r="C670" s="19" t="s">
        <v>100</v>
      </c>
      <c r="D670" s="19" t="s">
        <v>91</v>
      </c>
      <c r="E670" s="32">
        <v>1496385.55</v>
      </c>
      <c r="F670" s="32">
        <v>1493779.91</v>
      </c>
      <c r="G670" s="23">
        <f>F670/E670*100</f>
        <v>99.82587107981628</v>
      </c>
      <c r="H670" s="19"/>
      <c r="I670" s="19"/>
      <c r="J670" s="19"/>
    </row>
    <row r="671" spans="1:10" ht="15">
      <c r="A671" s="19"/>
      <c r="B671" s="19"/>
      <c r="C671" s="19"/>
      <c r="D671" s="19" t="s">
        <v>277</v>
      </c>
      <c r="E671" s="32"/>
      <c r="F671" s="32"/>
      <c r="G671" s="23"/>
      <c r="H671" s="19"/>
      <c r="I671" s="19"/>
      <c r="J671" s="19"/>
    </row>
    <row r="672" spans="1:10" ht="15">
      <c r="A672" s="19"/>
      <c r="B672" s="19"/>
      <c r="C672" s="19" t="s">
        <v>101</v>
      </c>
      <c r="D672" s="19" t="s">
        <v>423</v>
      </c>
      <c r="E672" s="32">
        <v>13350</v>
      </c>
      <c r="F672" s="32">
        <v>13334.02</v>
      </c>
      <c r="G672" s="23">
        <v>99.88</v>
      </c>
      <c r="H672" s="19"/>
      <c r="I672" s="19"/>
      <c r="J672" s="19"/>
    </row>
    <row r="673" spans="1:10" ht="30.75">
      <c r="A673" s="19"/>
      <c r="B673" s="19"/>
      <c r="C673" s="19" t="s">
        <v>424</v>
      </c>
      <c r="D673" s="130" t="s">
        <v>372</v>
      </c>
      <c r="E673" s="32">
        <v>267211.98</v>
      </c>
      <c r="F673" s="32">
        <v>269233.07</v>
      </c>
      <c r="G673" s="23">
        <f>F673/E673*100</f>
        <v>100.75636204634239</v>
      </c>
      <c r="H673" s="19"/>
      <c r="I673" s="219"/>
      <c r="J673" s="19"/>
    </row>
    <row r="674" spans="1:10" ht="15">
      <c r="A674" s="19"/>
      <c r="B674" s="19"/>
      <c r="C674" s="19">
        <v>2007</v>
      </c>
      <c r="D674" s="19" t="s">
        <v>351</v>
      </c>
      <c r="E674" s="32">
        <v>225496.56</v>
      </c>
      <c r="F674" s="32">
        <v>221519.45</v>
      </c>
      <c r="G674" s="22">
        <f>F674/E674*100</f>
        <v>98.23628795046807</v>
      </c>
      <c r="H674" s="19"/>
      <c r="I674" s="19"/>
      <c r="J674" s="19"/>
    </row>
    <row r="675" spans="1:10" ht="15">
      <c r="A675" s="19"/>
      <c r="B675" s="19"/>
      <c r="C675" s="19">
        <v>2009</v>
      </c>
      <c r="D675" s="19" t="s">
        <v>351</v>
      </c>
      <c r="E675" s="32">
        <v>25715.42</v>
      </c>
      <c r="F675" s="32">
        <v>25013.62</v>
      </c>
      <c r="G675" s="22">
        <v>97.27</v>
      </c>
      <c r="H675" s="19"/>
      <c r="I675" s="19"/>
      <c r="J675" s="19"/>
    </row>
    <row r="676" spans="1:10" ht="15">
      <c r="A676" s="19"/>
      <c r="B676" s="19"/>
      <c r="C676" s="19">
        <v>2310</v>
      </c>
      <c r="D676" s="19" t="s">
        <v>351</v>
      </c>
      <c r="E676" s="32">
        <v>0</v>
      </c>
      <c r="F676" s="32">
        <v>0</v>
      </c>
      <c r="G676" s="22">
        <v>0</v>
      </c>
      <c r="H676" s="19"/>
      <c r="I676" s="19"/>
      <c r="J676" s="19"/>
    </row>
    <row r="677" spans="1:10" ht="15">
      <c r="A677" s="19"/>
      <c r="B677" s="19"/>
      <c r="C677" s="19">
        <v>2320</v>
      </c>
      <c r="D677" s="19" t="s">
        <v>351</v>
      </c>
      <c r="E677" s="32">
        <v>0</v>
      </c>
      <c r="F677" s="32">
        <v>0</v>
      </c>
      <c r="G677" s="22">
        <v>0</v>
      </c>
      <c r="H677" s="19"/>
      <c r="I677" s="19"/>
      <c r="J677" s="19"/>
    </row>
    <row r="678" spans="1:10" ht="45">
      <c r="A678" s="19"/>
      <c r="B678" s="19"/>
      <c r="C678" s="19">
        <v>2710</v>
      </c>
      <c r="D678" s="130" t="s">
        <v>422</v>
      </c>
      <c r="E678" s="32">
        <v>16000</v>
      </c>
      <c r="F678" s="32">
        <v>22700</v>
      </c>
      <c r="G678" s="23">
        <v>141.88</v>
      </c>
      <c r="H678" s="19"/>
      <c r="I678" s="19"/>
      <c r="J678" s="19"/>
    </row>
    <row r="679" spans="1:10" ht="15.75">
      <c r="A679" s="19"/>
      <c r="B679" s="19"/>
      <c r="C679" s="25"/>
      <c r="D679" s="25"/>
      <c r="E679" s="30"/>
      <c r="F679" s="30"/>
      <c r="G679" s="21"/>
      <c r="H679" s="19"/>
      <c r="I679" s="19"/>
      <c r="J679" s="19"/>
    </row>
    <row r="680" spans="1:10" ht="15.75">
      <c r="A680" s="19"/>
      <c r="B680" s="19"/>
      <c r="C680" s="25"/>
      <c r="D680" s="25"/>
      <c r="E680" s="30"/>
      <c r="F680" s="30"/>
      <c r="G680" s="21"/>
      <c r="H680" s="19"/>
      <c r="I680" s="19"/>
      <c r="J680" s="19"/>
    </row>
    <row r="681" spans="1:10" ht="30.75" customHeight="1">
      <c r="A681" s="19"/>
      <c r="B681" s="19"/>
      <c r="C681" s="225" t="s">
        <v>376</v>
      </c>
      <c r="D681" s="25" t="s">
        <v>377</v>
      </c>
      <c r="E681" s="30">
        <v>5833911.35</v>
      </c>
      <c r="F681" s="30">
        <v>5828991.57</v>
      </c>
      <c r="G681" s="21">
        <v>99.92</v>
      </c>
      <c r="H681" s="19"/>
      <c r="I681" s="19"/>
      <c r="J681" s="19"/>
    </row>
    <row r="682" spans="1:10" ht="15">
      <c r="A682" s="19"/>
      <c r="B682" s="19"/>
      <c r="C682" s="19"/>
      <c r="D682" s="130"/>
      <c r="E682" s="32"/>
      <c r="F682" s="32"/>
      <c r="G682" s="23"/>
      <c r="H682" s="19"/>
      <c r="I682" s="19"/>
      <c r="J682" s="19"/>
    </row>
    <row r="683" spans="1:10" ht="15.75">
      <c r="A683" s="19"/>
      <c r="B683" s="19"/>
      <c r="C683" s="19"/>
      <c r="D683" s="19"/>
      <c r="E683" s="19"/>
      <c r="F683" s="19"/>
      <c r="G683" s="21"/>
      <c r="H683" s="19"/>
      <c r="I683" s="19"/>
      <c r="J683" s="19"/>
    </row>
    <row r="684" spans="1:10" ht="15.75">
      <c r="A684" s="19"/>
      <c r="B684" s="19"/>
      <c r="C684" s="19"/>
      <c r="D684" s="19"/>
      <c r="E684" s="19"/>
      <c r="F684" s="19"/>
      <c r="G684" s="21"/>
      <c r="H684" s="19"/>
      <c r="I684" s="19"/>
      <c r="J684" s="19"/>
    </row>
    <row r="685" spans="1:10" ht="15.75">
      <c r="A685" s="25"/>
      <c r="B685" s="25"/>
      <c r="C685" s="25" t="s">
        <v>55</v>
      </c>
      <c r="D685" s="25" t="s">
        <v>102</v>
      </c>
      <c r="E685" s="30">
        <v>11139411.62</v>
      </c>
      <c r="F685" s="30">
        <v>10494126.28</v>
      </c>
      <c r="G685" s="21">
        <f aca="true" t="shared" si="18" ref="G685:G692">F685/E685*100</f>
        <v>94.20718650129207</v>
      </c>
      <c r="H685" s="25"/>
      <c r="I685" s="25"/>
      <c r="J685" s="25"/>
    </row>
    <row r="686" spans="1:10" ht="15">
      <c r="A686" s="19"/>
      <c r="B686" s="19"/>
      <c r="C686" s="19"/>
      <c r="D686" s="19" t="s">
        <v>278</v>
      </c>
      <c r="E686" s="32">
        <v>5642839.98</v>
      </c>
      <c r="F686" s="32">
        <v>5366319.99</v>
      </c>
      <c r="G686" s="22">
        <v>95.1</v>
      </c>
      <c r="H686" s="19"/>
      <c r="I686" s="19"/>
      <c r="J686" s="19"/>
    </row>
    <row r="687" spans="1:10" ht="15">
      <c r="A687" s="19"/>
      <c r="B687" s="19"/>
      <c r="C687" s="19"/>
      <c r="D687" s="19" t="s">
        <v>66</v>
      </c>
      <c r="E687" s="32">
        <v>250104</v>
      </c>
      <c r="F687" s="32">
        <v>226287.81</v>
      </c>
      <c r="G687" s="22">
        <f t="shared" si="18"/>
        <v>90.4774853660877</v>
      </c>
      <c r="H687" s="19"/>
      <c r="I687" s="19"/>
      <c r="J687" s="19"/>
    </row>
    <row r="688" spans="1:10" ht="15">
      <c r="A688" s="19"/>
      <c r="B688" s="19"/>
      <c r="C688" s="19"/>
      <c r="D688" s="19" t="s">
        <v>67</v>
      </c>
      <c r="E688" s="32">
        <v>110000</v>
      </c>
      <c r="F688" s="32">
        <v>98594.22</v>
      </c>
      <c r="G688" s="22">
        <f t="shared" si="18"/>
        <v>89.63110909090909</v>
      </c>
      <c r="H688" s="19"/>
      <c r="I688" s="19"/>
      <c r="J688" s="19"/>
    </row>
    <row r="689" spans="1:10" ht="15">
      <c r="A689" s="19"/>
      <c r="B689" s="19"/>
      <c r="C689" s="19"/>
      <c r="D689" s="19" t="s">
        <v>378</v>
      </c>
      <c r="E689" s="32">
        <v>5136467.64</v>
      </c>
      <c r="F689" s="32">
        <v>4802924.26</v>
      </c>
      <c r="G689" s="22">
        <f t="shared" si="18"/>
        <v>93.50636656595388</v>
      </c>
      <c r="H689" s="19"/>
      <c r="I689" s="19"/>
      <c r="J689" s="19"/>
    </row>
    <row r="690" spans="1:10" s="8" customFormat="1" ht="15.75">
      <c r="A690" s="25"/>
      <c r="B690" s="25"/>
      <c r="C690" s="25" t="s">
        <v>65</v>
      </c>
      <c r="D690" s="25" t="s">
        <v>103</v>
      </c>
      <c r="E690" s="30">
        <v>3375474.62</v>
      </c>
      <c r="F690" s="30">
        <f>F691</f>
        <v>2746250.2</v>
      </c>
      <c r="G690" s="20">
        <f t="shared" si="18"/>
        <v>81.35893493994038</v>
      </c>
      <c r="H690" s="25"/>
      <c r="I690" s="25"/>
      <c r="J690" s="25"/>
    </row>
    <row r="691" spans="1:10" s="8" customFormat="1" ht="15">
      <c r="A691" s="19"/>
      <c r="B691" s="19"/>
      <c r="C691" s="19"/>
      <c r="D691" s="19" t="s">
        <v>68</v>
      </c>
      <c r="E691" s="32">
        <v>3374474.62</v>
      </c>
      <c r="F691" s="32">
        <v>2746250.2</v>
      </c>
      <c r="G691" s="22">
        <f t="shared" si="18"/>
        <v>81.38304504420898</v>
      </c>
      <c r="H691" s="19"/>
      <c r="I691" s="19"/>
      <c r="J691" s="19"/>
    </row>
    <row r="692" spans="1:10" s="8" customFormat="1" ht="15">
      <c r="A692" s="19"/>
      <c r="B692" s="19"/>
      <c r="C692" s="19"/>
      <c r="D692" s="19" t="s">
        <v>378</v>
      </c>
      <c r="E692" s="32">
        <v>1000</v>
      </c>
      <c r="F692" s="32">
        <v>0</v>
      </c>
      <c r="G692" s="22">
        <f t="shared" si="18"/>
        <v>0</v>
      </c>
      <c r="H692" s="19"/>
      <c r="I692" s="19"/>
      <c r="J692" s="19"/>
    </row>
    <row r="693" spans="1:10" s="8" customFormat="1" ht="15.75">
      <c r="A693" s="25"/>
      <c r="B693" s="25"/>
      <c r="C693" s="25"/>
      <c r="D693" s="25" t="s">
        <v>104</v>
      </c>
      <c r="E693" s="30">
        <v>14514886.24</v>
      </c>
      <c r="F693" s="30">
        <v>13240376.48</v>
      </c>
      <c r="G693" s="20">
        <f>F693/E693*100</f>
        <v>91.21929211895772</v>
      </c>
      <c r="H693" s="25"/>
      <c r="I693" s="25"/>
      <c r="J693" s="25"/>
    </row>
    <row r="694" spans="1:10" s="5" customFormat="1" ht="15.75">
      <c r="A694" s="19"/>
      <c r="B694" s="19"/>
      <c r="C694" s="19"/>
      <c r="D694" s="19"/>
      <c r="E694" s="31"/>
      <c r="F694" s="31"/>
      <c r="G694" s="25"/>
      <c r="H694" s="19"/>
      <c r="I694" s="19"/>
      <c r="J694" s="19"/>
    </row>
    <row r="695" spans="1:10" ht="15.75">
      <c r="A695" s="19"/>
      <c r="B695" s="19"/>
      <c r="C695" s="19"/>
      <c r="D695" s="130"/>
      <c r="E695" s="31"/>
      <c r="F695" s="31"/>
      <c r="G695" s="25"/>
      <c r="H695" s="19"/>
      <c r="I695" s="19"/>
      <c r="J695" s="19"/>
    </row>
    <row r="696" spans="1:10" ht="15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</row>
    <row r="697" spans="1:10" s="5" customFormat="1" ht="16.5" thickBo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</row>
    <row r="698" spans="1:10" ht="15.75">
      <c r="A698" s="181"/>
      <c r="B698" s="182"/>
      <c r="C698" s="182"/>
      <c r="D698" s="183" t="s">
        <v>310</v>
      </c>
      <c r="E698" s="184"/>
      <c r="F698" s="185" t="s">
        <v>311</v>
      </c>
      <c r="G698" s="186"/>
      <c r="H698" s="184"/>
      <c r="I698" s="185" t="s">
        <v>312</v>
      </c>
      <c r="J698" s="187"/>
    </row>
    <row r="699" spans="1:10" ht="15.75" customHeight="1">
      <c r="A699" s="188"/>
      <c r="B699" s="189" t="s">
        <v>0</v>
      </c>
      <c r="C699" s="189" t="s">
        <v>313</v>
      </c>
      <c r="D699" s="190" t="s">
        <v>314</v>
      </c>
      <c r="E699" s="191" t="s">
        <v>315</v>
      </c>
      <c r="F699" s="191" t="s">
        <v>316</v>
      </c>
      <c r="G699" s="192" t="s">
        <v>317</v>
      </c>
      <c r="H699" s="191" t="s">
        <v>315</v>
      </c>
      <c r="I699" s="191" t="s">
        <v>316</v>
      </c>
      <c r="J699" s="193" t="s">
        <v>317</v>
      </c>
    </row>
    <row r="700" spans="1:10" ht="15.75">
      <c r="A700" s="188"/>
      <c r="B700" s="194" t="s">
        <v>270</v>
      </c>
      <c r="C700" s="194"/>
      <c r="D700" s="195" t="s">
        <v>318</v>
      </c>
      <c r="E700" s="191">
        <f>E701</f>
        <v>98890.55</v>
      </c>
      <c r="F700" s="191">
        <f>F701</f>
        <v>98890.55</v>
      </c>
      <c r="G700" s="191">
        <v>100</v>
      </c>
      <c r="H700" s="191">
        <f>H701</f>
        <v>98890.55</v>
      </c>
      <c r="I700" s="191">
        <f>I701</f>
        <v>98890.55</v>
      </c>
      <c r="J700" s="191">
        <f aca="true" t="shared" si="19" ref="J700:J705">I700/H700*100</f>
        <v>100</v>
      </c>
    </row>
    <row r="701" spans="1:10" ht="15.75">
      <c r="A701" s="188"/>
      <c r="B701" s="194"/>
      <c r="C701" s="194" t="s">
        <v>319</v>
      </c>
      <c r="D701" s="195" t="s">
        <v>165</v>
      </c>
      <c r="E701" s="196">
        <v>98890.55</v>
      </c>
      <c r="F701" s="196">
        <v>98890.55</v>
      </c>
      <c r="G701" s="196">
        <v>100</v>
      </c>
      <c r="H701" s="196">
        <v>98890.55</v>
      </c>
      <c r="I701" s="196">
        <v>98890.55</v>
      </c>
      <c r="J701" s="196">
        <f t="shared" si="19"/>
        <v>100</v>
      </c>
    </row>
    <row r="702" spans="1:10" ht="15.75">
      <c r="A702" s="188"/>
      <c r="B702" s="194" t="s">
        <v>320</v>
      </c>
      <c r="C702" s="194"/>
      <c r="D702" s="195" t="s">
        <v>321</v>
      </c>
      <c r="E702" s="191">
        <f>E703+E704</f>
        <v>19120</v>
      </c>
      <c r="F702" s="191">
        <f>F703+F704</f>
        <v>19120</v>
      </c>
      <c r="G702" s="191">
        <f>F702/E702*100</f>
        <v>100</v>
      </c>
      <c r="H702" s="191">
        <f>H703+H704</f>
        <v>19120</v>
      </c>
      <c r="I702" s="191">
        <f>I703+I704</f>
        <v>19120</v>
      </c>
      <c r="J702" s="197">
        <f t="shared" si="19"/>
        <v>100</v>
      </c>
    </row>
    <row r="703" spans="1:10" ht="15.75">
      <c r="A703" s="188"/>
      <c r="B703" s="194"/>
      <c r="C703" s="194" t="s">
        <v>322</v>
      </c>
      <c r="D703" s="195" t="s">
        <v>149</v>
      </c>
      <c r="E703" s="196">
        <v>19120</v>
      </c>
      <c r="F703" s="196">
        <v>19120</v>
      </c>
      <c r="G703" s="196">
        <f>F703/E703*100</f>
        <v>100</v>
      </c>
      <c r="H703" s="196">
        <v>19120</v>
      </c>
      <c r="I703" s="196">
        <v>19120</v>
      </c>
      <c r="J703" s="198">
        <f t="shared" si="19"/>
        <v>100</v>
      </c>
    </row>
    <row r="704" spans="1:10" ht="15.75">
      <c r="A704" s="188"/>
      <c r="B704" s="194"/>
      <c r="C704" s="194" t="s">
        <v>337</v>
      </c>
      <c r="D704" s="195" t="s">
        <v>338</v>
      </c>
      <c r="E704" s="196">
        <v>0</v>
      </c>
      <c r="F704" s="196">
        <v>0</v>
      </c>
      <c r="G704" s="196">
        <v>0</v>
      </c>
      <c r="H704" s="196">
        <v>0</v>
      </c>
      <c r="I704" s="196">
        <v>0</v>
      </c>
      <c r="J704" s="198">
        <v>0</v>
      </c>
    </row>
    <row r="705" spans="1:10" ht="47.25">
      <c r="A705" s="188"/>
      <c r="B705" s="194" t="s">
        <v>323</v>
      </c>
      <c r="C705" s="194"/>
      <c r="D705" s="195" t="s">
        <v>324</v>
      </c>
      <c r="E705" s="191">
        <f>E706+E707+E708</f>
        <v>555</v>
      </c>
      <c r="F705" s="191">
        <f>F706+F707+F708</f>
        <v>555</v>
      </c>
      <c r="G705" s="191">
        <f>F705/E705*100</f>
        <v>100</v>
      </c>
      <c r="H705" s="191">
        <f>H706+H707+H708</f>
        <v>555</v>
      </c>
      <c r="I705" s="191">
        <f>I706+I707+I708</f>
        <v>555</v>
      </c>
      <c r="J705" s="197">
        <f t="shared" si="19"/>
        <v>100</v>
      </c>
    </row>
    <row r="706" spans="1:10" ht="31.5">
      <c r="A706" s="188"/>
      <c r="B706" s="194"/>
      <c r="C706" s="194" t="s">
        <v>325</v>
      </c>
      <c r="D706" s="195" t="s">
        <v>326</v>
      </c>
      <c r="E706" s="196">
        <v>555</v>
      </c>
      <c r="F706" s="196">
        <v>555</v>
      </c>
      <c r="G706" s="196">
        <v>100</v>
      </c>
      <c r="H706" s="196">
        <v>555</v>
      </c>
      <c r="I706" s="196">
        <v>555</v>
      </c>
      <c r="J706" s="198">
        <f>I706/H706*100</f>
        <v>100</v>
      </c>
    </row>
    <row r="707" spans="1:10" ht="15.75">
      <c r="A707" s="188"/>
      <c r="B707" s="194"/>
      <c r="C707" s="194" t="s">
        <v>345</v>
      </c>
      <c r="D707" s="195" t="s">
        <v>346</v>
      </c>
      <c r="E707" s="196">
        <v>0</v>
      </c>
      <c r="F707" s="196">
        <v>0</v>
      </c>
      <c r="G707" s="196">
        <v>0</v>
      </c>
      <c r="H707" s="196">
        <v>0</v>
      </c>
      <c r="I707" s="196">
        <v>0</v>
      </c>
      <c r="J707" s="198">
        <v>0</v>
      </c>
    </row>
    <row r="708" spans="1:10" ht="15.75">
      <c r="A708" s="188"/>
      <c r="B708" s="194"/>
      <c r="C708" s="194" t="s">
        <v>339</v>
      </c>
      <c r="D708" s="195" t="s">
        <v>340</v>
      </c>
      <c r="E708" s="196">
        <v>0</v>
      </c>
      <c r="F708" s="196">
        <v>0</v>
      </c>
      <c r="G708" s="196">
        <v>0</v>
      </c>
      <c r="H708" s="196">
        <v>0</v>
      </c>
      <c r="I708" s="196">
        <v>0</v>
      </c>
      <c r="J708" s="198">
        <v>0</v>
      </c>
    </row>
    <row r="709" spans="1:10" ht="31.5">
      <c r="A709" s="188"/>
      <c r="B709" s="194" t="s">
        <v>327</v>
      </c>
      <c r="C709" s="194"/>
      <c r="D709" s="195" t="s">
        <v>328</v>
      </c>
      <c r="E709" s="191">
        <f>E710</f>
        <v>0</v>
      </c>
      <c r="F709" s="191">
        <f>F710</f>
        <v>0</v>
      </c>
      <c r="G709" s="191">
        <v>0</v>
      </c>
      <c r="H709" s="191">
        <v>0</v>
      </c>
      <c r="I709" s="191">
        <v>0</v>
      </c>
      <c r="J709" s="197">
        <v>0</v>
      </c>
    </row>
    <row r="710" spans="1:10" ht="15.75">
      <c r="A710" s="188"/>
      <c r="B710" s="194"/>
      <c r="C710" s="194" t="s">
        <v>329</v>
      </c>
      <c r="D710" s="195" t="s">
        <v>330</v>
      </c>
      <c r="E710" s="196">
        <v>0</v>
      </c>
      <c r="F710" s="196">
        <v>0</v>
      </c>
      <c r="G710" s="196">
        <v>0</v>
      </c>
      <c r="H710" s="196">
        <v>0</v>
      </c>
      <c r="I710" s="196">
        <v>0</v>
      </c>
      <c r="J710" s="198">
        <v>0</v>
      </c>
    </row>
    <row r="711" spans="1:10" ht="15.75">
      <c r="A711" s="188"/>
      <c r="B711" s="194" t="s">
        <v>331</v>
      </c>
      <c r="C711" s="194"/>
      <c r="D711" s="195" t="s">
        <v>332</v>
      </c>
      <c r="E711" s="191">
        <f>E712+E713+E714+E715</f>
        <v>1377820</v>
      </c>
      <c r="F711" s="191">
        <f>F712+F713+F714+F715</f>
        <v>1375214.36</v>
      </c>
      <c r="G711" s="191">
        <f>F711/E711*100</f>
        <v>99.8108867631476</v>
      </c>
      <c r="H711" s="191">
        <f>H712+H713+H714+H715</f>
        <v>1377820</v>
      </c>
      <c r="I711" s="191">
        <f>I712+I713+I714+I715</f>
        <v>1375214.36</v>
      </c>
      <c r="J711" s="197">
        <f aca="true" t="shared" si="20" ref="J711:J716">I711/H711*100</f>
        <v>99.8108867631476</v>
      </c>
    </row>
    <row r="712" spans="1:10" ht="47.25">
      <c r="A712" s="188"/>
      <c r="B712" s="194"/>
      <c r="C712" s="194" t="s">
        <v>333</v>
      </c>
      <c r="D712" s="195" t="s">
        <v>334</v>
      </c>
      <c r="E712" s="196">
        <v>1331419</v>
      </c>
      <c r="F712" s="196">
        <v>1328970.56</v>
      </c>
      <c r="G712" s="196">
        <f>F712/E712*100</f>
        <v>99.81610296983895</v>
      </c>
      <c r="H712" s="196">
        <v>1331419</v>
      </c>
      <c r="I712" s="196">
        <v>1328970.56</v>
      </c>
      <c r="J712" s="198">
        <f t="shared" si="20"/>
        <v>99.81610296983895</v>
      </c>
    </row>
    <row r="713" spans="1:10" ht="63">
      <c r="A713" s="188"/>
      <c r="B713" s="194"/>
      <c r="C713" s="194" t="s">
        <v>335</v>
      </c>
      <c r="D713" s="195" t="s">
        <v>233</v>
      </c>
      <c r="E713" s="196">
        <v>10085</v>
      </c>
      <c r="F713" s="196">
        <v>10027.8</v>
      </c>
      <c r="G713" s="196">
        <f>F713/E713*100</f>
        <v>99.43282102131879</v>
      </c>
      <c r="H713" s="196">
        <v>10085</v>
      </c>
      <c r="I713" s="196">
        <v>10027.8</v>
      </c>
      <c r="J713" s="198">
        <f t="shared" si="20"/>
        <v>99.43282102131879</v>
      </c>
    </row>
    <row r="714" spans="1:10" ht="15.75">
      <c r="A714" s="204"/>
      <c r="B714" s="205"/>
      <c r="C714" s="205" t="s">
        <v>341</v>
      </c>
      <c r="D714" s="206" t="s">
        <v>342</v>
      </c>
      <c r="E714" s="207">
        <v>13116</v>
      </c>
      <c r="F714" s="207">
        <v>13116</v>
      </c>
      <c r="G714" s="207">
        <v>100</v>
      </c>
      <c r="H714" s="207">
        <v>13116</v>
      </c>
      <c r="I714" s="207">
        <v>13116</v>
      </c>
      <c r="J714" s="208">
        <f t="shared" si="20"/>
        <v>100</v>
      </c>
    </row>
    <row r="715" spans="1:10" ht="15.75">
      <c r="A715" s="204"/>
      <c r="B715" s="205"/>
      <c r="C715" s="205" t="s">
        <v>347</v>
      </c>
      <c r="D715" s="206" t="s">
        <v>165</v>
      </c>
      <c r="E715" s="207">
        <v>23200</v>
      </c>
      <c r="F715" s="207">
        <v>23100</v>
      </c>
      <c r="G715" s="207">
        <v>99.57</v>
      </c>
      <c r="H715" s="207">
        <v>23200</v>
      </c>
      <c r="I715" s="207">
        <v>23100</v>
      </c>
      <c r="J715" s="208">
        <f t="shared" si="20"/>
        <v>99.56896551724138</v>
      </c>
    </row>
    <row r="716" spans="1:10" ht="16.5" thickBot="1">
      <c r="A716" s="199"/>
      <c r="B716" s="200"/>
      <c r="C716" s="200"/>
      <c r="D716" s="201" t="s">
        <v>336</v>
      </c>
      <c r="E716" s="202">
        <f>E700+E702+E705+E709+E711</f>
        <v>1496385.55</v>
      </c>
      <c r="F716" s="202">
        <f>F700+F702+F705+F709+F711</f>
        <v>1493779.9100000001</v>
      </c>
      <c r="G716" s="202">
        <f>F716/E716*100</f>
        <v>99.8258710798163</v>
      </c>
      <c r="H716" s="202">
        <f>H700+H702+H705+H709+H711</f>
        <v>1496385.55</v>
      </c>
      <c r="I716" s="202">
        <f>I700+I702+I705+I709+I711</f>
        <v>1493779.9100000001</v>
      </c>
      <c r="J716" s="203">
        <f t="shared" si="20"/>
        <v>99.8258710798163</v>
      </c>
    </row>
    <row r="717" spans="1:10" ht="15.75">
      <c r="A717" s="11"/>
      <c r="B717" s="11"/>
      <c r="C717" s="11"/>
      <c r="D717" s="209"/>
      <c r="F717" s="11"/>
      <c r="G717" s="11"/>
      <c r="H717" s="11"/>
      <c r="I717" s="11"/>
      <c r="J717" s="11"/>
    </row>
    <row r="718" spans="1:10" ht="15.75">
      <c r="A718" s="11"/>
      <c r="B718" s="11"/>
      <c r="C718" s="11"/>
      <c r="D718" s="210"/>
      <c r="F718" s="11"/>
      <c r="G718" s="11"/>
      <c r="H718" s="11"/>
      <c r="I718" s="11"/>
      <c r="J718" s="11"/>
    </row>
    <row r="719" spans="1:10" ht="15.75">
      <c r="A719" s="11"/>
      <c r="B719" s="11"/>
      <c r="C719" s="11"/>
      <c r="E719" s="210"/>
      <c r="F719" s="11"/>
      <c r="G719" s="11"/>
      <c r="H719" s="11"/>
      <c r="I719" s="11"/>
      <c r="J719" s="11"/>
    </row>
    <row r="720" spans="1:10" ht="15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</row>
    <row r="721" spans="1:10" ht="15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</row>
    <row r="722" spans="1:10" ht="15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</row>
    <row r="723" spans="1:10" ht="15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</row>
    <row r="724" spans="1:10" ht="15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</row>
    <row r="725" spans="1:10" ht="15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</row>
    <row r="726" spans="1:10" ht="15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</row>
    <row r="727" spans="1:10" ht="15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</row>
    <row r="728" spans="1:10" ht="15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</row>
    <row r="729" spans="1:10" ht="15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</row>
    <row r="730" spans="1:10" ht="15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</row>
    <row r="731" spans="1:10" ht="15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</row>
    <row r="732" spans="1:10" ht="15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</row>
    <row r="733" spans="1:10" ht="15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</row>
    <row r="734" spans="1:10" ht="15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</row>
    <row r="735" spans="1:10" ht="15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</row>
    <row r="736" spans="1:10" ht="15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</row>
    <row r="737" spans="1:10" ht="15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</row>
    <row r="738" spans="1:10" ht="15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</row>
    <row r="739" spans="1:10" ht="15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</row>
    <row r="740" spans="1:10" ht="15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</row>
    <row r="741" spans="1:10" ht="15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</row>
    <row r="742" spans="1:10" ht="15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</row>
    <row r="743" spans="1:10" ht="15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</row>
    <row r="744" spans="1:10" ht="15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</row>
    <row r="745" spans="1:10" ht="15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</row>
    <row r="746" spans="1:10" ht="15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</row>
    <row r="747" spans="1:10" ht="15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</row>
    <row r="748" spans="1:10" ht="15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</row>
    <row r="749" spans="1:10" ht="15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</row>
    <row r="750" spans="1:10" ht="15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</row>
    <row r="751" spans="1:10" ht="15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</row>
    <row r="752" spans="1:10" ht="15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</row>
    <row r="753" spans="1:10" ht="15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</row>
    <row r="754" spans="1:10" ht="15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</row>
    <row r="755" spans="1:10" ht="15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</row>
    <row r="756" spans="1:10" ht="15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</row>
    <row r="757" spans="1:10" ht="15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</row>
    <row r="758" spans="1:10" ht="15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</row>
    <row r="759" spans="1:10" ht="15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</row>
    <row r="760" spans="1:10" ht="15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</row>
    <row r="761" spans="1:10" ht="15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</row>
    <row r="762" spans="1:10" ht="15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</row>
    <row r="763" spans="1:10" ht="15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</row>
    <row r="764" spans="1:10" ht="15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</row>
    <row r="765" spans="1:10" ht="15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</row>
    <row r="766" spans="1:10" ht="15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</row>
    <row r="767" spans="1:10" ht="15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</row>
    <row r="768" spans="1:10" ht="15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</row>
    <row r="769" spans="1:10" ht="15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</row>
    <row r="770" spans="1:10" ht="15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</row>
    <row r="771" spans="1:10" ht="15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</row>
    <row r="772" spans="1:10" ht="15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</row>
    <row r="773" spans="1:10" ht="15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</row>
    <row r="774" spans="1:10" ht="15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</row>
    <row r="775" spans="1:10" ht="15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</row>
    <row r="776" spans="1:10" ht="15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</row>
    <row r="777" spans="1:10" ht="15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</row>
    <row r="778" spans="1:10" ht="15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</row>
    <row r="779" spans="1:10" ht="15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</row>
    <row r="780" spans="1:10" ht="15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</row>
    <row r="781" spans="1:10" ht="15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</row>
    <row r="782" spans="1:10" ht="15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</row>
    <row r="783" spans="1:10" ht="15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</row>
    <row r="784" spans="1:10" ht="15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</row>
    <row r="785" spans="1:10" ht="15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</row>
    <row r="786" spans="1:10" ht="15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</row>
    <row r="787" spans="1:10" ht="15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</row>
    <row r="788" spans="1:10" ht="15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</row>
    <row r="789" spans="1:10" ht="15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</row>
    <row r="790" spans="1:10" ht="15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</row>
    <row r="791" spans="1:10" ht="15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</row>
    <row r="792" spans="1:10" ht="15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</row>
    <row r="793" spans="1:10" ht="15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</row>
    <row r="794" spans="1:10" ht="15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</row>
    <row r="795" spans="1:10" ht="15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</row>
    <row r="796" spans="1:10" ht="15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</row>
    <row r="797" spans="1:10" ht="15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</row>
    <row r="798" spans="1:10" ht="15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</row>
    <row r="799" spans="1:10" ht="15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</row>
    <row r="800" spans="1:10" ht="15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</row>
    <row r="801" spans="1:10" ht="15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</row>
    <row r="802" spans="1:10" ht="15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</row>
    <row r="803" spans="1:10" ht="15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</row>
    <row r="804" spans="1:10" ht="15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</row>
    <row r="805" spans="1:10" ht="15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</row>
    <row r="806" spans="1:10" ht="15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</row>
    <row r="807" spans="1:10" ht="15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</row>
    <row r="808" spans="1:10" ht="15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</row>
    <row r="809" spans="1:10" ht="15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</row>
    <row r="810" spans="1:10" ht="15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</row>
    <row r="811" spans="1:10" ht="15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</row>
    <row r="812" spans="1:10" ht="15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</row>
    <row r="813" spans="1:10" ht="15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</row>
    <row r="814" spans="1:10" ht="15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</row>
    <row r="815" spans="1:10" ht="15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</row>
    <row r="816" spans="1:10" ht="15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</row>
    <row r="817" spans="1:10" ht="15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</row>
    <row r="818" spans="1:10" ht="15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</row>
    <row r="819" spans="1:10" ht="15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</row>
    <row r="820" spans="1:10" ht="15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</row>
    <row r="821" spans="1:10" ht="15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</row>
    <row r="822" spans="1:10" ht="15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</row>
    <row r="823" spans="1:10" ht="15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</row>
    <row r="824" spans="1:10" ht="15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</row>
    <row r="825" spans="1:10" ht="15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</row>
    <row r="826" spans="1:10" ht="15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</row>
    <row r="827" spans="1:10" ht="15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</row>
    <row r="828" spans="1:10" ht="15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</row>
    <row r="829" spans="1:10" ht="15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</row>
    <row r="830" spans="1:10" ht="15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</row>
    <row r="831" spans="1:10" ht="15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</row>
    <row r="832" spans="1:10" ht="15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</row>
    <row r="833" spans="1:10" ht="15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</row>
    <row r="834" spans="1:10" ht="15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</row>
    <row r="835" spans="1:10" ht="15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</row>
    <row r="836" spans="1:10" ht="15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</row>
    <row r="837" spans="1:10" ht="15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</row>
    <row r="838" spans="1:10" ht="15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</row>
    <row r="839" spans="1:10" ht="15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</row>
    <row r="840" spans="1:10" ht="15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</row>
    <row r="841" spans="1:10" ht="15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</row>
    <row r="842" spans="1:10" ht="15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</row>
    <row r="843" spans="1:10" ht="15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</row>
    <row r="844" spans="1:10" ht="15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</row>
    <row r="845" spans="1:10" ht="15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</row>
    <row r="846" spans="1:10" ht="15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</row>
    <row r="847" spans="1:10" ht="15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</row>
    <row r="848" spans="1:10" ht="15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</row>
    <row r="849" spans="1:10" ht="15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</row>
    <row r="850" spans="1:10" ht="15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</row>
    <row r="851" spans="1:10" ht="15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</row>
    <row r="852" spans="1:10" ht="15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</row>
    <row r="853" spans="1:10" ht="15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</row>
    <row r="854" spans="1:10" ht="15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</row>
    <row r="855" spans="1:10" ht="15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</row>
    <row r="856" spans="1:10" ht="15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</row>
    <row r="857" spans="1:10" ht="15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</row>
    <row r="858" spans="1:10" ht="15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</row>
    <row r="859" spans="1:10" ht="15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</row>
    <row r="860" spans="1:10" ht="15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</row>
    <row r="861" spans="1:10" ht="15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</row>
    <row r="862" spans="1:10" ht="15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</row>
    <row r="863" spans="1:10" ht="15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</row>
    <row r="864" spans="1:10" ht="15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</row>
    <row r="865" spans="1:10" ht="15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</row>
    <row r="866" spans="1:10" ht="15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</row>
    <row r="867" spans="1:10" ht="15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</row>
    <row r="868" spans="1:10" ht="15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</row>
    <row r="869" spans="1:10" ht="15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</row>
    <row r="870" spans="1:10" ht="15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</row>
    <row r="871" spans="1:10" ht="15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</row>
    <row r="872" spans="1:10" ht="15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</row>
    <row r="873" spans="1:10" ht="15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</row>
    <row r="874" spans="1:10" ht="15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</row>
    <row r="875" spans="1:10" ht="15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</row>
    <row r="876" spans="1:10" ht="15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</row>
    <row r="877" spans="1:10" ht="15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</row>
    <row r="878" spans="1:10" ht="15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</row>
    <row r="879" spans="1:10" ht="15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</row>
    <row r="880" spans="1:10" ht="15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</row>
    <row r="881" spans="1:10" ht="15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</row>
    <row r="882" spans="1:10" ht="15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</row>
    <row r="883" spans="1:10" ht="15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</row>
    <row r="884" spans="1:10" ht="15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</row>
    <row r="885" spans="1:10" ht="15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</row>
    <row r="886" spans="1:10" ht="15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</row>
    <row r="887" spans="1:10" ht="15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</row>
    <row r="888" spans="1:10" ht="15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</row>
    <row r="889" spans="1:10" ht="15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</row>
    <row r="890" spans="1:10" ht="15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</row>
    <row r="891" spans="1:10" ht="15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</row>
    <row r="892" spans="1:10" ht="15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</row>
    <row r="893" spans="1:10" ht="15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</row>
    <row r="894" spans="1:10" ht="15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</row>
    <row r="895" spans="1:10" ht="15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</row>
    <row r="896" spans="1:10" ht="15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</row>
    <row r="897" spans="1:10" ht="15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</row>
    <row r="898" spans="1:10" ht="15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</row>
    <row r="899" spans="1:10" ht="15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</row>
    <row r="900" spans="1:10" ht="15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</row>
    <row r="901" spans="1:10" ht="15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</row>
    <row r="902" spans="1:10" ht="15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</row>
    <row r="903" spans="1:10" ht="15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</row>
    <row r="904" spans="1:10" ht="15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</row>
    <row r="905" spans="1:10" ht="15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</row>
    <row r="906" spans="1:10" ht="15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</row>
    <row r="907" spans="1:10" ht="15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</row>
    <row r="908" spans="1:10" ht="15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</row>
    <row r="909" spans="1:10" ht="15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</row>
    <row r="910" spans="1:10" ht="15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</row>
    <row r="911" spans="1:10" ht="15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</row>
    <row r="912" spans="1:10" ht="15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</row>
    <row r="913" spans="1:10" ht="15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</row>
    <row r="914" spans="1:10" ht="15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</row>
    <row r="915" spans="1:10" ht="15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</row>
    <row r="916" spans="1:10" ht="15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</row>
    <row r="917" spans="1:10" ht="15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</row>
    <row r="918" spans="1:10" ht="15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</row>
    <row r="919" spans="1:10" ht="15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</row>
    <row r="920" spans="1:10" ht="15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</row>
    <row r="921" spans="1:10" ht="15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</row>
    <row r="922" spans="1:10" ht="15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</row>
    <row r="923" spans="1:10" ht="15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</row>
    <row r="924" spans="1:10" ht="15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</row>
    <row r="925" spans="1:10" ht="15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</row>
    <row r="926" spans="1:10" ht="15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</row>
    <row r="927" spans="1:10" ht="15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</row>
    <row r="928" spans="1:10" ht="15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</row>
    <row r="929" spans="1:10" ht="15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</row>
    <row r="930" spans="1:10" ht="15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</row>
    <row r="931" spans="1:10" ht="15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</row>
    <row r="932" spans="1:10" ht="15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</row>
    <row r="933" spans="1:10" ht="15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</row>
    <row r="934" spans="1:10" ht="15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</row>
    <row r="935" spans="1:10" ht="15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</row>
    <row r="936" spans="1:10" ht="15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</row>
    <row r="937" spans="1:10" ht="15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</row>
    <row r="938" spans="1:10" ht="15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</row>
    <row r="939" spans="1:10" ht="15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</row>
    <row r="940" spans="1:10" ht="15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</row>
    <row r="941" spans="1:10" ht="15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</row>
    <row r="942" spans="1:10" ht="15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</row>
    <row r="943" spans="1:10" ht="15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</row>
    <row r="944" spans="1:10" ht="15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</row>
    <row r="945" spans="1:10" ht="15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</row>
    <row r="946" spans="1:10" ht="15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</row>
    <row r="947" spans="1:10" ht="15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</row>
    <row r="948" spans="1:10" ht="15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</row>
    <row r="949" spans="1:10" ht="15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</row>
    <row r="950" spans="1:10" ht="15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</row>
    <row r="951" spans="1:10" ht="15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</row>
    <row r="952" spans="1:10" ht="15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</row>
    <row r="953" spans="1:10" ht="15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</row>
    <row r="954" spans="1:10" ht="15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</row>
    <row r="955" spans="1:10" ht="15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</row>
    <row r="956" spans="1:10" ht="15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</row>
    <row r="957" spans="1:10" ht="15.75">
      <c r="A957" s="11"/>
      <c r="B957" s="11"/>
      <c r="C957" s="11"/>
      <c r="D957" s="11"/>
      <c r="E957" s="11"/>
      <c r="F957" s="11"/>
      <c r="G957" s="11"/>
      <c r="H957" s="11"/>
      <c r="I957" s="11"/>
      <c r="J957" s="11"/>
    </row>
    <row r="958" spans="1:10" ht="15.75">
      <c r="A958" s="11"/>
      <c r="B958" s="11"/>
      <c r="C958" s="11"/>
      <c r="D958" s="11"/>
      <c r="E958" s="11"/>
      <c r="F958" s="11"/>
      <c r="G958" s="11"/>
      <c r="H958" s="11"/>
      <c r="I958" s="11"/>
      <c r="J958" s="11"/>
    </row>
    <row r="959" spans="1:10" ht="15.75">
      <c r="A959" s="11"/>
      <c r="B959" s="11"/>
      <c r="C959" s="11"/>
      <c r="D959" s="11"/>
      <c r="E959" s="11"/>
      <c r="F959" s="11"/>
      <c r="G959" s="11"/>
      <c r="H959" s="11"/>
      <c r="I959" s="11"/>
      <c r="J959" s="11"/>
    </row>
    <row r="960" spans="1:10" ht="15.75">
      <c r="A960" s="11"/>
      <c r="B960" s="11"/>
      <c r="C960" s="11"/>
      <c r="D960" s="11"/>
      <c r="E960" s="11"/>
      <c r="F960" s="11"/>
      <c r="G960" s="11"/>
      <c r="H960" s="11"/>
      <c r="I960" s="11"/>
      <c r="J960" s="11"/>
    </row>
    <row r="961" spans="1:10" ht="15.75">
      <c r="A961" s="11"/>
      <c r="B961" s="11"/>
      <c r="C961" s="11"/>
      <c r="D961" s="11"/>
      <c r="E961" s="11"/>
      <c r="F961" s="11"/>
      <c r="G961" s="11"/>
      <c r="H961" s="11"/>
      <c r="I961" s="11"/>
      <c r="J961" s="11"/>
    </row>
    <row r="962" spans="1:10" ht="15.75">
      <c r="A962" s="11"/>
      <c r="B962" s="11"/>
      <c r="C962" s="11"/>
      <c r="D962" s="11"/>
      <c r="E962" s="11"/>
      <c r="F962" s="11"/>
      <c r="G962" s="11"/>
      <c r="H962" s="11"/>
      <c r="I962" s="11"/>
      <c r="J962" s="11"/>
    </row>
    <row r="963" spans="1:10" ht="15.75">
      <c r="A963" s="11"/>
      <c r="B963" s="11"/>
      <c r="C963" s="11"/>
      <c r="D963" s="11"/>
      <c r="E963" s="11"/>
      <c r="F963" s="11"/>
      <c r="G963" s="11"/>
      <c r="H963" s="11"/>
      <c r="I963" s="11"/>
      <c r="J963" s="11"/>
    </row>
    <row r="964" spans="1:10" ht="15.75">
      <c r="A964" s="11"/>
      <c r="B964" s="11"/>
      <c r="C964" s="11"/>
      <c r="D964" s="11"/>
      <c r="E964" s="11"/>
      <c r="F964" s="11"/>
      <c r="G964" s="11"/>
      <c r="H964" s="11"/>
      <c r="I964" s="11"/>
      <c r="J964" s="11"/>
    </row>
    <row r="965" spans="1:10" ht="15.75">
      <c r="A965" s="11"/>
      <c r="B965" s="11"/>
      <c r="C965" s="11"/>
      <c r="D965" s="11"/>
      <c r="E965" s="11"/>
      <c r="F965" s="11"/>
      <c r="G965" s="11"/>
      <c r="H965" s="11"/>
      <c r="I965" s="11"/>
      <c r="J965" s="11"/>
    </row>
    <row r="966" spans="1:10" ht="15.75">
      <c r="A966" s="11"/>
      <c r="B966" s="11"/>
      <c r="C966" s="11"/>
      <c r="D966" s="11"/>
      <c r="E966" s="11"/>
      <c r="F966" s="11"/>
      <c r="G966" s="11"/>
      <c r="H966" s="11"/>
      <c r="I966" s="11"/>
      <c r="J966" s="11"/>
    </row>
    <row r="967" spans="1:10" ht="15.75">
      <c r="A967" s="11"/>
      <c r="B967" s="11"/>
      <c r="C967" s="11"/>
      <c r="D967" s="11"/>
      <c r="E967" s="11"/>
      <c r="F967" s="11"/>
      <c r="G967" s="11"/>
      <c r="H967" s="11"/>
      <c r="I967" s="11"/>
      <c r="J967" s="11"/>
    </row>
    <row r="968" spans="1:10" ht="15.75">
      <c r="A968" s="11"/>
      <c r="B968" s="11"/>
      <c r="C968" s="11"/>
      <c r="D968" s="11"/>
      <c r="E968" s="11"/>
      <c r="F968" s="11"/>
      <c r="G968" s="11"/>
      <c r="H968" s="11"/>
      <c r="I968" s="11"/>
      <c r="J968" s="11"/>
    </row>
    <row r="969" spans="1:10" ht="15.75">
      <c r="A969" s="11"/>
      <c r="B969" s="11"/>
      <c r="C969" s="11"/>
      <c r="D969" s="11"/>
      <c r="E969" s="11"/>
      <c r="F969" s="11"/>
      <c r="G969" s="11"/>
      <c r="H969" s="11"/>
      <c r="I969" s="11"/>
      <c r="J969" s="11"/>
    </row>
    <row r="970" spans="1:10" ht="15.75">
      <c r="A970" s="11"/>
      <c r="B970" s="11"/>
      <c r="C970" s="11"/>
      <c r="D970" s="11"/>
      <c r="E970" s="11"/>
      <c r="F970" s="11"/>
      <c r="G970" s="11"/>
      <c r="H970" s="11"/>
      <c r="I970" s="11"/>
      <c r="J970" s="11"/>
    </row>
    <row r="971" spans="1:10" ht="15.75">
      <c r="A971" s="11"/>
      <c r="B971" s="11"/>
      <c r="C971" s="11"/>
      <c r="D971" s="11"/>
      <c r="E971" s="11"/>
      <c r="F971" s="11"/>
      <c r="G971" s="11"/>
      <c r="H971" s="11"/>
      <c r="I971" s="11"/>
      <c r="J971" s="11"/>
    </row>
    <row r="972" spans="1:10" ht="15.75">
      <c r="A972" s="11"/>
      <c r="B972" s="11"/>
      <c r="C972" s="11"/>
      <c r="D972" s="11"/>
      <c r="E972" s="11"/>
      <c r="F972" s="11"/>
      <c r="G972" s="11"/>
      <c r="H972" s="11"/>
      <c r="I972" s="11"/>
      <c r="J972" s="11"/>
    </row>
    <row r="973" spans="1:10" ht="15.75">
      <c r="A973" s="11"/>
      <c r="B973" s="11"/>
      <c r="C973" s="11"/>
      <c r="D973" s="11"/>
      <c r="E973" s="11"/>
      <c r="F973" s="11"/>
      <c r="G973" s="11"/>
      <c r="H973" s="11"/>
      <c r="I973" s="11"/>
      <c r="J973" s="11"/>
    </row>
    <row r="974" spans="1:10" ht="15.75">
      <c r="A974" s="11"/>
      <c r="B974" s="11"/>
      <c r="C974" s="11"/>
      <c r="D974" s="11"/>
      <c r="E974" s="11"/>
      <c r="F974" s="11"/>
      <c r="G974" s="11"/>
      <c r="H974" s="11"/>
      <c r="I974" s="11"/>
      <c r="J974" s="11"/>
    </row>
    <row r="975" spans="1:10" ht="15.75">
      <c r="A975" s="11"/>
      <c r="B975" s="11"/>
      <c r="C975" s="11"/>
      <c r="D975" s="11"/>
      <c r="E975" s="11"/>
      <c r="F975" s="11"/>
      <c r="G975" s="11"/>
      <c r="H975" s="11"/>
      <c r="I975" s="11"/>
      <c r="J975" s="11"/>
    </row>
    <row r="976" spans="1:10" ht="15.75">
      <c r="A976" s="11"/>
      <c r="B976" s="11"/>
      <c r="C976" s="11"/>
      <c r="D976" s="11"/>
      <c r="E976" s="11"/>
      <c r="F976" s="11"/>
      <c r="G976" s="11"/>
      <c r="H976" s="11"/>
      <c r="I976" s="11"/>
      <c r="J976" s="11"/>
    </row>
    <row r="977" spans="1:10" ht="15.75">
      <c r="A977" s="11"/>
      <c r="B977" s="11"/>
      <c r="C977" s="11"/>
      <c r="D977" s="11"/>
      <c r="E977" s="11"/>
      <c r="F977" s="11"/>
      <c r="G977" s="11"/>
      <c r="H977" s="11"/>
      <c r="I977" s="11"/>
      <c r="J977" s="11"/>
    </row>
    <row r="978" spans="1:10" ht="15.75">
      <c r="A978" s="11"/>
      <c r="B978" s="11"/>
      <c r="C978" s="11"/>
      <c r="D978" s="11"/>
      <c r="E978" s="11"/>
      <c r="F978" s="11"/>
      <c r="G978" s="11"/>
      <c r="H978" s="11"/>
      <c r="I978" s="11"/>
      <c r="J978" s="11"/>
    </row>
    <row r="979" spans="1:10" ht="15.75">
      <c r="A979" s="11"/>
      <c r="B979" s="11"/>
      <c r="C979" s="11"/>
      <c r="D979" s="11"/>
      <c r="E979" s="11"/>
      <c r="F979" s="11"/>
      <c r="G979" s="11"/>
      <c r="H979" s="11"/>
      <c r="I979" s="11"/>
      <c r="J979" s="11"/>
    </row>
    <row r="980" spans="1:10" ht="15.75">
      <c r="A980" s="11"/>
      <c r="B980" s="11"/>
      <c r="C980" s="11"/>
      <c r="D980" s="11"/>
      <c r="E980" s="11"/>
      <c r="F980" s="11"/>
      <c r="G980" s="11"/>
      <c r="H980" s="11"/>
      <c r="I980" s="11"/>
      <c r="J980" s="11"/>
    </row>
    <row r="981" spans="1:10" ht="15.75">
      <c r="A981" s="11"/>
      <c r="B981" s="11"/>
      <c r="C981" s="11"/>
      <c r="D981" s="11"/>
      <c r="E981" s="11"/>
      <c r="F981" s="11"/>
      <c r="G981" s="11"/>
      <c r="H981" s="11"/>
      <c r="I981" s="11"/>
      <c r="J981" s="11"/>
    </row>
    <row r="982" spans="1:10" ht="15.75">
      <c r="A982" s="11"/>
      <c r="B982" s="11"/>
      <c r="C982" s="11"/>
      <c r="D982" s="11"/>
      <c r="E982" s="11"/>
      <c r="F982" s="11"/>
      <c r="G982" s="11"/>
      <c r="H982" s="11"/>
      <c r="I982" s="11"/>
      <c r="J982" s="11"/>
    </row>
    <row r="983" spans="1:10" ht="15.75">
      <c r="A983" s="11"/>
      <c r="B983" s="11"/>
      <c r="C983" s="11"/>
      <c r="D983" s="11"/>
      <c r="E983" s="11"/>
      <c r="F983" s="11"/>
      <c r="G983" s="11"/>
      <c r="H983" s="11"/>
      <c r="I983" s="11"/>
      <c r="J983" s="11"/>
    </row>
    <row r="984" spans="1:10" ht="15.75">
      <c r="A984" s="11"/>
      <c r="B984" s="11"/>
      <c r="C984" s="11"/>
      <c r="D984" s="11"/>
      <c r="E984" s="11"/>
      <c r="F984" s="11"/>
      <c r="G984" s="11"/>
      <c r="H984" s="11"/>
      <c r="I984" s="11"/>
      <c r="J984" s="11"/>
    </row>
    <row r="985" spans="1:10" ht="15.75">
      <c r="A985" s="11"/>
      <c r="B985" s="11"/>
      <c r="C985" s="11"/>
      <c r="D985" s="11"/>
      <c r="E985" s="11"/>
      <c r="F985" s="11"/>
      <c r="G985" s="11"/>
      <c r="H985" s="11"/>
      <c r="I985" s="11"/>
      <c r="J985" s="11"/>
    </row>
    <row r="986" spans="1:10" ht="15.75">
      <c r="A986" s="11"/>
      <c r="B986" s="11"/>
      <c r="C986" s="11"/>
      <c r="D986" s="11"/>
      <c r="E986" s="11"/>
      <c r="F986" s="11"/>
      <c r="G986" s="11"/>
      <c r="H986" s="11"/>
      <c r="I986" s="11"/>
      <c r="J986" s="11"/>
    </row>
    <row r="987" spans="1:10" ht="15.75">
      <c r="A987" s="11"/>
      <c r="B987" s="11"/>
      <c r="C987" s="11"/>
      <c r="D987" s="11"/>
      <c r="E987" s="11"/>
      <c r="F987" s="11"/>
      <c r="G987" s="11"/>
      <c r="H987" s="11"/>
      <c r="I987" s="11"/>
      <c r="J987" s="11"/>
    </row>
    <row r="988" spans="1:10" ht="15.75">
      <c r="A988" s="11"/>
      <c r="B988" s="11"/>
      <c r="C988" s="11"/>
      <c r="D988" s="11"/>
      <c r="E988" s="11"/>
      <c r="F988" s="11"/>
      <c r="G988" s="11"/>
      <c r="H988" s="11"/>
      <c r="I988" s="11"/>
      <c r="J988" s="11"/>
    </row>
    <row r="989" spans="1:10" ht="15.75">
      <c r="A989" s="11"/>
      <c r="B989" s="11"/>
      <c r="C989" s="11"/>
      <c r="D989" s="11"/>
      <c r="E989" s="11"/>
      <c r="F989" s="11"/>
      <c r="G989" s="11"/>
      <c r="H989" s="11"/>
      <c r="I989" s="11"/>
      <c r="J989" s="11"/>
    </row>
    <row r="990" spans="1:10" ht="15.75">
      <c r="A990" s="11"/>
      <c r="B990" s="11"/>
      <c r="C990" s="11"/>
      <c r="D990" s="11"/>
      <c r="E990" s="11"/>
      <c r="F990" s="11"/>
      <c r="G990" s="11"/>
      <c r="H990" s="11"/>
      <c r="I990" s="11"/>
      <c r="J990" s="11"/>
    </row>
    <row r="991" spans="1:10" ht="15.75">
      <c r="A991" s="11"/>
      <c r="B991" s="11"/>
      <c r="C991" s="11"/>
      <c r="D991" s="11"/>
      <c r="E991" s="11"/>
      <c r="F991" s="11"/>
      <c r="G991" s="11"/>
      <c r="H991" s="11"/>
      <c r="I991" s="11"/>
      <c r="J991" s="11"/>
    </row>
    <row r="992" spans="1:10" ht="15.75">
      <c r="A992" s="11"/>
      <c r="B992" s="11"/>
      <c r="C992" s="11"/>
      <c r="D992" s="11"/>
      <c r="E992" s="11"/>
      <c r="F992" s="11"/>
      <c r="G992" s="11"/>
      <c r="H992" s="11"/>
      <c r="I992" s="11"/>
      <c r="J992" s="11"/>
    </row>
    <row r="993" spans="1:10" ht="15.75">
      <c r="A993" s="11"/>
      <c r="B993" s="11"/>
      <c r="C993" s="11"/>
      <c r="D993" s="11"/>
      <c r="E993" s="11"/>
      <c r="F993" s="11"/>
      <c r="G993" s="11"/>
      <c r="H993" s="11"/>
      <c r="I993" s="11"/>
      <c r="J993" s="11"/>
    </row>
    <row r="994" spans="1:10" ht="15.75">
      <c r="A994" s="11"/>
      <c r="B994" s="11"/>
      <c r="C994" s="11"/>
      <c r="D994" s="11"/>
      <c r="E994" s="11"/>
      <c r="F994" s="11"/>
      <c r="G994" s="11"/>
      <c r="H994" s="11"/>
      <c r="I994" s="11"/>
      <c r="J994" s="11"/>
    </row>
    <row r="995" spans="1:10" ht="15.75">
      <c r="A995" s="11"/>
      <c r="B995" s="11"/>
      <c r="C995" s="11"/>
      <c r="D995" s="11"/>
      <c r="E995" s="11"/>
      <c r="F995" s="11"/>
      <c r="G995" s="11"/>
      <c r="H995" s="11"/>
      <c r="I995" s="11"/>
      <c r="J995" s="11"/>
    </row>
    <row r="996" spans="1:10" ht="15.75">
      <c r="A996" s="11"/>
      <c r="B996" s="11"/>
      <c r="C996" s="11"/>
      <c r="D996" s="11"/>
      <c r="E996" s="11"/>
      <c r="F996" s="11"/>
      <c r="G996" s="11"/>
      <c r="H996" s="11"/>
      <c r="I996" s="11"/>
      <c r="J996" s="11"/>
    </row>
    <row r="997" spans="1:10" ht="15.75">
      <c r="A997" s="11"/>
      <c r="B997" s="11"/>
      <c r="C997" s="11"/>
      <c r="D997" s="11"/>
      <c r="E997" s="11"/>
      <c r="F997" s="11"/>
      <c r="G997" s="11"/>
      <c r="H997" s="11"/>
      <c r="I997" s="11"/>
      <c r="J997" s="11"/>
    </row>
    <row r="998" spans="1:10" ht="15.75">
      <c r="A998" s="11"/>
      <c r="B998" s="11"/>
      <c r="C998" s="11"/>
      <c r="D998" s="11"/>
      <c r="E998" s="11"/>
      <c r="F998" s="11"/>
      <c r="G998" s="11"/>
      <c r="H998" s="11"/>
      <c r="I998" s="11"/>
      <c r="J998" s="11"/>
    </row>
    <row r="999" spans="1:10" ht="15.75">
      <c r="A999" s="11"/>
      <c r="B999" s="11"/>
      <c r="C999" s="11"/>
      <c r="D999" s="11"/>
      <c r="E999" s="11"/>
      <c r="F999" s="11"/>
      <c r="G999" s="11"/>
      <c r="H999" s="11"/>
      <c r="I999" s="11"/>
      <c r="J999" s="11"/>
    </row>
    <row r="1000" spans="1:10" ht="15.7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</row>
    <row r="1001" spans="1:10" ht="15.7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</row>
    <row r="1002" spans="1:10" ht="15.7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</row>
    <row r="1003" spans="1:10" ht="15.7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</row>
    <row r="1004" spans="1:10" ht="15.7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</row>
    <row r="1005" spans="1:10" ht="15.75">
      <c r="A1005" s="11"/>
      <c r="B1005" s="11"/>
      <c r="C1005" s="11"/>
      <c r="D1005" s="11"/>
      <c r="E1005" s="11"/>
      <c r="F1005" s="11"/>
      <c r="G1005" s="11"/>
      <c r="H1005" s="11"/>
      <c r="I1005" s="11"/>
      <c r="J1005" s="11"/>
    </row>
    <row r="1006" spans="1:10" ht="15.75">
      <c r="A1006" s="11"/>
      <c r="B1006" s="11"/>
      <c r="C1006" s="11"/>
      <c r="D1006" s="11"/>
      <c r="E1006" s="11"/>
      <c r="F1006" s="11"/>
      <c r="G1006" s="11"/>
      <c r="H1006" s="11"/>
      <c r="I1006" s="11"/>
      <c r="J1006" s="11"/>
    </row>
    <row r="1007" spans="1:10" ht="15.75">
      <c r="A1007" s="11"/>
      <c r="B1007" s="11"/>
      <c r="C1007" s="11"/>
      <c r="D1007" s="11"/>
      <c r="E1007" s="11"/>
      <c r="F1007" s="11"/>
      <c r="G1007" s="11"/>
      <c r="H1007" s="11"/>
      <c r="I1007" s="11"/>
      <c r="J1007" s="11"/>
    </row>
    <row r="1008" spans="1:10" ht="15.75">
      <c r="A1008" s="11"/>
      <c r="B1008" s="11"/>
      <c r="C1008" s="11"/>
      <c r="D1008" s="11"/>
      <c r="E1008" s="11"/>
      <c r="F1008" s="11"/>
      <c r="G1008" s="11"/>
      <c r="H1008" s="11"/>
      <c r="I1008" s="11"/>
      <c r="J1008" s="11"/>
    </row>
    <row r="1009" spans="1:10" ht="15.75">
      <c r="A1009" s="11"/>
      <c r="B1009" s="11"/>
      <c r="C1009" s="11"/>
      <c r="D1009" s="11"/>
      <c r="E1009" s="11"/>
      <c r="F1009" s="11"/>
      <c r="G1009" s="11"/>
      <c r="H1009" s="11"/>
      <c r="I1009" s="11"/>
      <c r="J1009" s="11"/>
    </row>
    <row r="1010" spans="1:10" ht="15.75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</row>
    <row r="1011" spans="1:10" ht="15.75">
      <c r="A1011" s="11"/>
      <c r="B1011" s="11"/>
      <c r="C1011" s="11"/>
      <c r="D1011" s="11"/>
      <c r="E1011" s="11"/>
      <c r="F1011" s="11"/>
      <c r="G1011" s="11"/>
      <c r="H1011" s="11"/>
      <c r="I1011" s="11"/>
      <c r="J1011" s="11"/>
    </row>
    <row r="1012" spans="1:10" ht="15.75">
      <c r="A1012" s="11"/>
      <c r="B1012" s="11"/>
      <c r="C1012" s="11"/>
      <c r="D1012" s="11"/>
      <c r="E1012" s="11"/>
      <c r="F1012" s="11"/>
      <c r="G1012" s="11"/>
      <c r="H1012" s="11"/>
      <c r="I1012" s="11"/>
      <c r="J1012" s="11"/>
    </row>
    <row r="1013" spans="1:10" ht="15.75">
      <c r="A1013" s="11"/>
      <c r="B1013" s="11"/>
      <c r="C1013" s="11"/>
      <c r="D1013" s="11"/>
      <c r="E1013" s="11"/>
      <c r="F1013" s="11"/>
      <c r="G1013" s="11"/>
      <c r="H1013" s="11"/>
      <c r="I1013" s="11"/>
      <c r="J1013" s="11"/>
    </row>
    <row r="1014" spans="1:10" ht="15.75">
      <c r="A1014" s="11"/>
      <c r="B1014" s="11"/>
      <c r="C1014" s="11"/>
      <c r="D1014" s="11"/>
      <c r="E1014" s="11"/>
      <c r="F1014" s="11"/>
      <c r="G1014" s="11"/>
      <c r="H1014" s="11"/>
      <c r="I1014" s="11"/>
      <c r="J1014" s="11"/>
    </row>
    <row r="1015" spans="1:10" ht="15.75">
      <c r="A1015" s="11"/>
      <c r="B1015" s="11"/>
      <c r="C1015" s="11"/>
      <c r="D1015" s="11"/>
      <c r="E1015" s="11"/>
      <c r="F1015" s="11"/>
      <c r="G1015" s="11"/>
      <c r="H1015" s="11"/>
      <c r="I1015" s="11"/>
      <c r="J1015" s="11"/>
    </row>
    <row r="1016" spans="1:10" ht="15.75">
      <c r="A1016" s="11"/>
      <c r="B1016" s="11"/>
      <c r="C1016" s="11"/>
      <c r="D1016" s="11"/>
      <c r="E1016" s="11"/>
      <c r="F1016" s="11"/>
      <c r="G1016" s="11"/>
      <c r="H1016" s="11"/>
      <c r="I1016" s="11"/>
      <c r="J1016" s="11"/>
    </row>
    <row r="1017" spans="1:10" ht="15.75">
      <c r="A1017" s="11"/>
      <c r="B1017" s="11"/>
      <c r="C1017" s="11"/>
      <c r="D1017" s="11"/>
      <c r="E1017" s="11"/>
      <c r="F1017" s="11"/>
      <c r="G1017" s="11"/>
      <c r="H1017" s="11"/>
      <c r="I1017" s="11"/>
      <c r="J1017" s="11"/>
    </row>
    <row r="1018" spans="1:10" ht="15.75">
      <c r="A1018" s="11"/>
      <c r="B1018" s="11"/>
      <c r="C1018" s="11"/>
      <c r="D1018" s="11"/>
      <c r="E1018" s="11"/>
      <c r="F1018" s="11"/>
      <c r="G1018" s="11"/>
      <c r="H1018" s="11"/>
      <c r="I1018" s="11"/>
      <c r="J1018" s="11"/>
    </row>
    <row r="1019" spans="1:10" ht="15.75">
      <c r="A1019" s="11"/>
      <c r="B1019" s="11"/>
      <c r="C1019" s="11"/>
      <c r="D1019" s="11"/>
      <c r="E1019" s="11"/>
      <c r="F1019" s="11"/>
      <c r="G1019" s="11"/>
      <c r="H1019" s="11"/>
      <c r="I1019" s="11"/>
      <c r="J1019" s="11"/>
    </row>
    <row r="1020" spans="1:10" ht="15.75">
      <c r="A1020" s="11"/>
      <c r="B1020" s="11"/>
      <c r="C1020" s="11"/>
      <c r="D1020" s="11"/>
      <c r="E1020" s="11"/>
      <c r="F1020" s="11"/>
      <c r="G1020" s="11"/>
      <c r="H1020" s="11"/>
      <c r="I1020" s="11"/>
      <c r="J1020" s="11"/>
    </row>
    <row r="1021" spans="1:10" ht="15.75">
      <c r="A1021" s="11"/>
      <c r="B1021" s="11"/>
      <c r="C1021" s="11"/>
      <c r="D1021" s="11"/>
      <c r="E1021" s="11"/>
      <c r="F1021" s="11"/>
      <c r="G1021" s="11"/>
      <c r="H1021" s="11"/>
      <c r="I1021" s="11"/>
      <c r="J1021" s="11"/>
    </row>
    <row r="1022" spans="1:10" ht="15.75">
      <c r="A1022" s="11"/>
      <c r="B1022" s="11"/>
      <c r="C1022" s="11"/>
      <c r="D1022" s="11"/>
      <c r="E1022" s="11"/>
      <c r="F1022" s="11"/>
      <c r="G1022" s="11"/>
      <c r="H1022" s="11"/>
      <c r="I1022" s="11"/>
      <c r="J1022" s="11"/>
    </row>
    <row r="1023" spans="1:10" ht="15.75">
      <c r="A1023" s="11"/>
      <c r="B1023" s="11"/>
      <c r="C1023" s="11"/>
      <c r="D1023" s="11"/>
      <c r="E1023" s="11"/>
      <c r="F1023" s="11"/>
      <c r="G1023" s="11"/>
      <c r="H1023" s="11"/>
      <c r="I1023" s="11"/>
      <c r="J1023" s="11"/>
    </row>
    <row r="1024" spans="1:10" ht="15.75">
      <c r="A1024" s="11"/>
      <c r="B1024" s="11"/>
      <c r="C1024" s="11"/>
      <c r="D1024" s="11"/>
      <c r="E1024" s="11"/>
      <c r="F1024" s="11"/>
      <c r="G1024" s="11"/>
      <c r="H1024" s="11"/>
      <c r="I1024" s="11"/>
      <c r="J1024" s="11"/>
    </row>
    <row r="1025" spans="1:10" ht="15.75">
      <c r="A1025" s="11"/>
      <c r="B1025" s="11"/>
      <c r="C1025" s="11"/>
      <c r="D1025" s="11"/>
      <c r="E1025" s="11"/>
      <c r="F1025" s="11"/>
      <c r="G1025" s="11"/>
      <c r="H1025" s="11"/>
      <c r="I1025" s="11"/>
      <c r="J1025" s="11"/>
    </row>
    <row r="1026" spans="1:10" ht="15.75">
      <c r="A1026" s="11"/>
      <c r="B1026" s="11"/>
      <c r="C1026" s="11"/>
      <c r="D1026" s="11"/>
      <c r="E1026" s="11"/>
      <c r="F1026" s="11"/>
      <c r="G1026" s="11"/>
      <c r="H1026" s="11"/>
      <c r="I1026" s="11"/>
      <c r="J1026" s="11"/>
    </row>
    <row r="1027" spans="1:10" ht="15.75">
      <c r="A1027" s="11"/>
      <c r="B1027" s="11"/>
      <c r="C1027" s="11"/>
      <c r="D1027" s="11"/>
      <c r="E1027" s="11"/>
      <c r="F1027" s="11"/>
      <c r="G1027" s="11"/>
      <c r="H1027" s="11"/>
      <c r="I1027" s="11"/>
      <c r="J1027" s="11"/>
    </row>
    <row r="1028" spans="1:10" ht="15.75">
      <c r="A1028" s="11"/>
      <c r="B1028" s="11"/>
      <c r="C1028" s="11"/>
      <c r="D1028" s="11"/>
      <c r="E1028" s="11"/>
      <c r="F1028" s="11"/>
      <c r="G1028" s="11"/>
      <c r="H1028" s="11"/>
      <c r="I1028" s="11"/>
      <c r="J1028" s="11"/>
    </row>
    <row r="1029" spans="1:10" ht="15.75">
      <c r="A1029" s="11"/>
      <c r="B1029" s="11"/>
      <c r="C1029" s="11"/>
      <c r="D1029" s="11"/>
      <c r="E1029" s="11"/>
      <c r="F1029" s="11"/>
      <c r="G1029" s="11"/>
      <c r="H1029" s="11"/>
      <c r="I1029" s="11"/>
      <c r="J1029" s="11"/>
    </row>
    <row r="1030" spans="1:10" ht="15.75">
      <c r="A1030" s="11"/>
      <c r="B1030" s="11"/>
      <c r="C1030" s="11"/>
      <c r="D1030" s="11"/>
      <c r="E1030" s="11"/>
      <c r="F1030" s="11"/>
      <c r="G1030" s="11"/>
      <c r="H1030" s="11"/>
      <c r="I1030" s="11"/>
      <c r="J1030" s="11"/>
    </row>
    <row r="1031" spans="1:10" ht="15.75">
      <c r="A1031" s="11"/>
      <c r="B1031" s="11"/>
      <c r="C1031" s="11"/>
      <c r="D1031" s="11"/>
      <c r="E1031" s="11"/>
      <c r="F1031" s="11"/>
      <c r="G1031" s="11"/>
      <c r="H1031" s="11"/>
      <c r="I1031" s="11"/>
      <c r="J1031" s="11"/>
    </row>
    <row r="1032" spans="1:10" ht="15.75">
      <c r="A1032" s="11"/>
      <c r="B1032" s="11"/>
      <c r="C1032" s="11"/>
      <c r="D1032" s="11"/>
      <c r="E1032" s="11"/>
      <c r="F1032" s="11"/>
      <c r="G1032" s="11"/>
      <c r="H1032" s="11"/>
      <c r="I1032" s="11"/>
      <c r="J1032" s="11"/>
    </row>
    <row r="1033" spans="1:10" ht="15.75">
      <c r="A1033" s="11"/>
      <c r="B1033" s="11"/>
      <c r="C1033" s="11"/>
      <c r="D1033" s="11"/>
      <c r="E1033" s="11"/>
      <c r="F1033" s="11"/>
      <c r="G1033" s="11"/>
      <c r="H1033" s="11"/>
      <c r="I1033" s="11"/>
      <c r="J1033" s="11"/>
    </row>
    <row r="1034" spans="1:10" ht="15.75">
      <c r="A1034" s="11"/>
      <c r="B1034" s="11"/>
      <c r="C1034" s="11"/>
      <c r="D1034" s="11"/>
      <c r="E1034" s="11"/>
      <c r="F1034" s="11"/>
      <c r="G1034" s="11"/>
      <c r="H1034" s="11"/>
      <c r="I1034" s="11"/>
      <c r="J1034" s="11"/>
    </row>
    <row r="1035" spans="1:10" ht="15.75">
      <c r="A1035" s="11"/>
      <c r="B1035" s="11"/>
      <c r="C1035" s="11"/>
      <c r="D1035" s="11"/>
      <c r="E1035" s="11"/>
      <c r="F1035" s="11"/>
      <c r="G1035" s="11"/>
      <c r="H1035" s="11"/>
      <c r="I1035" s="11"/>
      <c r="J1035" s="11"/>
    </row>
    <row r="1036" spans="1:10" ht="15.75">
      <c r="A1036" s="11"/>
      <c r="B1036" s="11"/>
      <c r="C1036" s="11"/>
      <c r="D1036" s="11"/>
      <c r="E1036" s="11"/>
      <c r="F1036" s="11"/>
      <c r="G1036" s="11"/>
      <c r="H1036" s="11"/>
      <c r="I1036" s="11"/>
      <c r="J1036" s="11"/>
    </row>
    <row r="1037" spans="1:10" ht="15.75">
      <c r="A1037" s="11"/>
      <c r="B1037" s="11"/>
      <c r="C1037" s="11"/>
      <c r="D1037" s="11"/>
      <c r="E1037" s="11"/>
      <c r="F1037" s="11"/>
      <c r="G1037" s="11"/>
      <c r="H1037" s="11"/>
      <c r="I1037" s="11"/>
      <c r="J1037" s="11"/>
    </row>
    <row r="1038" spans="1:10" ht="15.75">
      <c r="A1038" s="11"/>
      <c r="B1038" s="11"/>
      <c r="C1038" s="11"/>
      <c r="D1038" s="11"/>
      <c r="E1038" s="11"/>
      <c r="F1038" s="11"/>
      <c r="G1038" s="11"/>
      <c r="H1038" s="11"/>
      <c r="I1038" s="11"/>
      <c r="J1038" s="11"/>
    </row>
    <row r="1039" spans="1:10" ht="15.75">
      <c r="A1039" s="11"/>
      <c r="B1039" s="11"/>
      <c r="C1039" s="11"/>
      <c r="D1039" s="11"/>
      <c r="E1039" s="11"/>
      <c r="F1039" s="11"/>
      <c r="G1039" s="11"/>
      <c r="H1039" s="11"/>
      <c r="I1039" s="11"/>
      <c r="J1039" s="11"/>
    </row>
    <row r="1040" spans="1:10" ht="15.75">
      <c r="A1040" s="11"/>
      <c r="B1040" s="11"/>
      <c r="C1040" s="11"/>
      <c r="D1040" s="11"/>
      <c r="E1040" s="11"/>
      <c r="F1040" s="11"/>
      <c r="G1040" s="11"/>
      <c r="H1040" s="11"/>
      <c r="I1040" s="11"/>
      <c r="J1040" s="11"/>
    </row>
    <row r="1041" spans="1:10" ht="15.75">
      <c r="A1041" s="11"/>
      <c r="B1041" s="11"/>
      <c r="C1041" s="11"/>
      <c r="D1041" s="11"/>
      <c r="E1041" s="11"/>
      <c r="F1041" s="11"/>
      <c r="G1041" s="11"/>
      <c r="H1041" s="11"/>
      <c r="I1041" s="11"/>
      <c r="J1041" s="11"/>
    </row>
    <row r="1042" spans="1:10" ht="15.75">
      <c r="A1042" s="11"/>
      <c r="B1042" s="11"/>
      <c r="C1042" s="11"/>
      <c r="D1042" s="11"/>
      <c r="E1042" s="11"/>
      <c r="F1042" s="11"/>
      <c r="G1042" s="11"/>
      <c r="H1042" s="11"/>
      <c r="I1042" s="11"/>
      <c r="J1042" s="11"/>
    </row>
    <row r="1043" spans="1:10" ht="15.75">
      <c r="A1043" s="11"/>
      <c r="B1043" s="11"/>
      <c r="C1043" s="11"/>
      <c r="D1043" s="11"/>
      <c r="E1043" s="11"/>
      <c r="F1043" s="11"/>
      <c r="G1043" s="11"/>
      <c r="H1043" s="11"/>
      <c r="I1043" s="11"/>
      <c r="J1043" s="11"/>
    </row>
    <row r="1044" spans="1:10" ht="15.75">
      <c r="A1044" s="11"/>
      <c r="B1044" s="11"/>
      <c r="C1044" s="11"/>
      <c r="D1044" s="11"/>
      <c r="E1044" s="11"/>
      <c r="F1044" s="11"/>
      <c r="G1044" s="11"/>
      <c r="H1044" s="11"/>
      <c r="I1044" s="11"/>
      <c r="J1044" s="11"/>
    </row>
    <row r="1045" spans="1:10" ht="15.75">
      <c r="A1045" s="11"/>
      <c r="B1045" s="11"/>
      <c r="C1045" s="11"/>
      <c r="D1045" s="11"/>
      <c r="E1045" s="11"/>
      <c r="F1045" s="11"/>
      <c r="G1045" s="11"/>
      <c r="H1045" s="11"/>
      <c r="I1045" s="11"/>
      <c r="J1045" s="11"/>
    </row>
    <row r="1046" spans="1:10" ht="15.75">
      <c r="A1046" s="11"/>
      <c r="B1046" s="11"/>
      <c r="C1046" s="11"/>
      <c r="D1046" s="11"/>
      <c r="E1046" s="11"/>
      <c r="F1046" s="11"/>
      <c r="G1046" s="11"/>
      <c r="H1046" s="11"/>
      <c r="I1046" s="11"/>
      <c r="J1046" s="11"/>
    </row>
    <row r="1047" spans="1:10" ht="15.75">
      <c r="A1047" s="11"/>
      <c r="B1047" s="11"/>
      <c r="C1047" s="11"/>
      <c r="D1047" s="11"/>
      <c r="E1047" s="11"/>
      <c r="F1047" s="11"/>
      <c r="G1047" s="11"/>
      <c r="H1047" s="11"/>
      <c r="I1047" s="11"/>
      <c r="J1047" s="11"/>
    </row>
    <row r="1048" spans="1:10" ht="15.75">
      <c r="A1048" s="11"/>
      <c r="B1048" s="11"/>
      <c r="C1048" s="11"/>
      <c r="D1048" s="11"/>
      <c r="E1048" s="11"/>
      <c r="F1048" s="11"/>
      <c r="G1048" s="11"/>
      <c r="H1048" s="11"/>
      <c r="I1048" s="11"/>
      <c r="J1048" s="11"/>
    </row>
    <row r="1049" spans="1:10" ht="15.75">
      <c r="A1049" s="11"/>
      <c r="B1049" s="11"/>
      <c r="C1049" s="11"/>
      <c r="D1049" s="11"/>
      <c r="E1049" s="11"/>
      <c r="F1049" s="11"/>
      <c r="G1049" s="11"/>
      <c r="H1049" s="11"/>
      <c r="I1049" s="11"/>
      <c r="J1049" s="11"/>
    </row>
    <row r="1050" spans="1:10" ht="15.75">
      <c r="A1050" s="11"/>
      <c r="B1050" s="11"/>
      <c r="C1050" s="11"/>
      <c r="D1050" s="11"/>
      <c r="E1050" s="11"/>
      <c r="F1050" s="11"/>
      <c r="G1050" s="11"/>
      <c r="H1050" s="11"/>
      <c r="I1050" s="11"/>
      <c r="J1050" s="11"/>
    </row>
    <row r="1051" spans="1:10" ht="15.75">
      <c r="A1051" s="11"/>
      <c r="B1051" s="11"/>
      <c r="C1051" s="11"/>
      <c r="D1051" s="11"/>
      <c r="E1051" s="11"/>
      <c r="F1051" s="11"/>
      <c r="G1051" s="11"/>
      <c r="H1051" s="11"/>
      <c r="I1051" s="11"/>
      <c r="J1051" s="11"/>
    </row>
    <row r="1052" spans="1:10" ht="15.75">
      <c r="A1052" s="11"/>
      <c r="B1052" s="11"/>
      <c r="C1052" s="11"/>
      <c r="D1052" s="11"/>
      <c r="E1052" s="11"/>
      <c r="F1052" s="11"/>
      <c r="G1052" s="11"/>
      <c r="H1052" s="11"/>
      <c r="I1052" s="11"/>
      <c r="J1052" s="11"/>
    </row>
    <row r="1053" spans="1:10" ht="15.75">
      <c r="A1053" s="11"/>
      <c r="B1053" s="11"/>
      <c r="C1053" s="11"/>
      <c r="D1053" s="11"/>
      <c r="E1053" s="11"/>
      <c r="F1053" s="11"/>
      <c r="G1053" s="11"/>
      <c r="H1053" s="11"/>
      <c r="I1053" s="11"/>
      <c r="J1053" s="11"/>
    </row>
    <row r="1054" spans="1:10" ht="15.75">
      <c r="A1054" s="11"/>
      <c r="B1054" s="11"/>
      <c r="C1054" s="11"/>
      <c r="D1054" s="11"/>
      <c r="E1054" s="11"/>
      <c r="F1054" s="11"/>
      <c r="G1054" s="11"/>
      <c r="H1054" s="11"/>
      <c r="I1054" s="11"/>
      <c r="J1054" s="11"/>
    </row>
    <row r="1055" spans="1:10" ht="15.75">
      <c r="A1055" s="11"/>
      <c r="B1055" s="11"/>
      <c r="C1055" s="11"/>
      <c r="D1055" s="11"/>
      <c r="E1055" s="11"/>
      <c r="F1055" s="11"/>
      <c r="G1055" s="11"/>
      <c r="H1055" s="11"/>
      <c r="I1055" s="11"/>
      <c r="J1055" s="11"/>
    </row>
    <row r="1056" spans="1:10" ht="15.75">
      <c r="A1056" s="11"/>
      <c r="B1056" s="11"/>
      <c r="C1056" s="11"/>
      <c r="D1056" s="11"/>
      <c r="E1056" s="11"/>
      <c r="F1056" s="11"/>
      <c r="G1056" s="11"/>
      <c r="H1056" s="11"/>
      <c r="I1056" s="11"/>
      <c r="J1056" s="11"/>
    </row>
    <row r="1057" spans="1:10" ht="15.75">
      <c r="A1057" s="11"/>
      <c r="B1057" s="11"/>
      <c r="C1057" s="11"/>
      <c r="D1057" s="11"/>
      <c r="E1057" s="11"/>
      <c r="F1057" s="11"/>
      <c r="G1057" s="11"/>
      <c r="H1057" s="11"/>
      <c r="I1057" s="11"/>
      <c r="J1057" s="11"/>
    </row>
    <row r="1058" spans="1:10" ht="15.75">
      <c r="A1058" s="11"/>
      <c r="B1058" s="11"/>
      <c r="C1058" s="11"/>
      <c r="D1058" s="11"/>
      <c r="E1058" s="11"/>
      <c r="F1058" s="11"/>
      <c r="G1058" s="11"/>
      <c r="H1058" s="11"/>
      <c r="I1058" s="11"/>
      <c r="J1058" s="11"/>
    </row>
    <row r="1059" spans="1:10" ht="15.75">
      <c r="A1059" s="11"/>
      <c r="B1059" s="11"/>
      <c r="C1059" s="11"/>
      <c r="D1059" s="11"/>
      <c r="E1059" s="11"/>
      <c r="F1059" s="11"/>
      <c r="G1059" s="11"/>
      <c r="H1059" s="11"/>
      <c r="I1059" s="11"/>
      <c r="J1059" s="11"/>
    </row>
    <row r="1060" spans="1:10" ht="15.75">
      <c r="A1060" s="11"/>
      <c r="B1060" s="11"/>
      <c r="C1060" s="11"/>
      <c r="D1060" s="11"/>
      <c r="E1060" s="11"/>
      <c r="F1060" s="11"/>
      <c r="G1060" s="11"/>
      <c r="H1060" s="11"/>
      <c r="I1060" s="11"/>
      <c r="J1060" s="11"/>
    </row>
    <row r="1061" spans="1:10" ht="1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5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5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5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5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5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5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5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5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5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5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5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5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5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5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5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5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5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5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5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5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5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5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5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5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5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5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5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5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5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5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5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5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5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5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5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5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5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5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5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5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5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5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5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5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5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5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5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5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5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5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5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5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5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5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5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5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5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5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5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5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15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15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15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15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15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5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15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15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15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15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15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15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15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15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5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5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5">
      <c r="A1418" s="3"/>
      <c r="B1418" s="4"/>
      <c r="C1418" s="4"/>
      <c r="D1418" s="4"/>
      <c r="E1418" s="4"/>
      <c r="F1418" s="4"/>
      <c r="G1418" s="4"/>
      <c r="H1418" s="4"/>
      <c r="I1418" s="4"/>
      <c r="J1418" s="4"/>
    </row>
    <row r="1419" spans="1:10" ht="12.75">
      <c r="A1419" s="4"/>
      <c r="B1419" s="4"/>
      <c r="C1419" s="4"/>
      <c r="D1419" s="4"/>
      <c r="E1419" s="4"/>
      <c r="F1419" s="4"/>
      <c r="G1419" s="4"/>
      <c r="H1419" s="4"/>
      <c r="I1419" s="4"/>
      <c r="J1419" s="4"/>
    </row>
    <row r="1420" spans="1:10" ht="12.75">
      <c r="A1420" s="4"/>
      <c r="B1420" s="4"/>
      <c r="C1420" s="4"/>
      <c r="D1420" s="4"/>
      <c r="E1420" s="4"/>
      <c r="F1420" s="4"/>
      <c r="G1420" s="4"/>
      <c r="H1420" s="4"/>
      <c r="I1420" s="4"/>
      <c r="J1420" s="4"/>
    </row>
    <row r="1421" spans="1:10" ht="12.75">
      <c r="A1421" s="4"/>
      <c r="B1421" s="4"/>
      <c r="C1421" s="4"/>
      <c r="D1421" s="4"/>
      <c r="E1421" s="4"/>
      <c r="F1421" s="4"/>
      <c r="G1421" s="4"/>
      <c r="H1421" s="4"/>
      <c r="I1421" s="4"/>
      <c r="J1421" s="4"/>
    </row>
    <row r="1422" ht="12.75">
      <c r="A1422" s="4"/>
    </row>
  </sheetData>
  <sheetProtection/>
  <mergeCells count="1">
    <mergeCell ref="I1:J2"/>
  </mergeCells>
  <printOptions/>
  <pageMargins left="0.6692913385826772" right="0.35433070866141736" top="0.984251968503937" bottom="0.984251968503937" header="0.5118110236220472" footer="0.5118110236220472"/>
  <pageSetup horizontalDpi="300" verticalDpi="300" orientation="landscape" paperSize="9" scale="87" r:id="rId1"/>
  <headerFooter alignWithMargins="0">
    <oddFooter>&amp;CStrona &amp;P</oddFooter>
  </headerFooter>
  <rowBreaks count="2" manualBreakCount="2">
    <brk id="240" min="1" max="20" man="1"/>
    <brk id="27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GMINA</cp:lastModifiedBy>
  <cp:lastPrinted>2014-03-25T11:43:38Z</cp:lastPrinted>
  <dcterms:created xsi:type="dcterms:W3CDTF">2002-08-03T16:20:11Z</dcterms:created>
  <dcterms:modified xsi:type="dcterms:W3CDTF">2014-03-25T11:48:15Z</dcterms:modified>
  <cp:category/>
  <cp:version/>
  <cp:contentType/>
  <cp:contentStatus/>
</cp:coreProperties>
</file>