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5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<sst xmlns="http://schemas.openxmlformats.org/spreadsheetml/2006/main" count="795" uniqueCount="387">
  <si>
    <t>dział</t>
  </si>
  <si>
    <t>Plan</t>
  </si>
  <si>
    <t xml:space="preserve">       wykonanie</t>
  </si>
  <si>
    <t>kwota zł.</t>
  </si>
  <si>
    <t xml:space="preserve">       %</t>
  </si>
  <si>
    <t xml:space="preserve">     %</t>
  </si>
  <si>
    <t>Rolnictwo i łowiectwo</t>
  </si>
  <si>
    <t>wynagrodzenia agencyjno-prowizyjne</t>
  </si>
  <si>
    <t>zakup usług pozostałych</t>
  </si>
  <si>
    <t>O1095</t>
  </si>
  <si>
    <t>zakup materiałów i wyposażenia</t>
  </si>
  <si>
    <t>Leśnictwo</t>
  </si>
  <si>
    <t>O2001</t>
  </si>
  <si>
    <t>Gospodarka mieszkaniowa</t>
  </si>
  <si>
    <t>zakup energii</t>
  </si>
  <si>
    <t>różne opłaty i składki</t>
  </si>
  <si>
    <t>wpływy z usług</t>
  </si>
  <si>
    <t>pozostała działalność</t>
  </si>
  <si>
    <t>wpływy z różnych opłat</t>
  </si>
  <si>
    <t>Administracja publiczna</t>
  </si>
  <si>
    <t>wynagrodzenia osobowe prac.</t>
  </si>
  <si>
    <t>składki na ubezpieczenia społeczne</t>
  </si>
  <si>
    <t>składki na fundusz pracy</t>
  </si>
  <si>
    <t>odpisy na ZFŚS</t>
  </si>
  <si>
    <t>dodatkowe wynagrodzenie roczne</t>
  </si>
  <si>
    <t>składki na ubezpieczenie społeczne</t>
  </si>
  <si>
    <t>podróże służbowe krajowe</t>
  </si>
  <si>
    <t>odpisy na zfśs</t>
  </si>
  <si>
    <t>różne wydatki na rzecz osób fizycznych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</si>
  <si>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</si>
  <si>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</si>
  <si>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</si>
  <si>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</si>
  <si>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</si>
  <si>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skarbowej</t>
  </si>
  <si>
    <t>r-m</t>
  </si>
  <si>
    <t>podatek dochodowy od os. fizycznych</t>
  </si>
  <si>
    <t>podatek dochodowy od osób prawn.</t>
  </si>
  <si>
    <t>Obsługa długu publicznego</t>
  </si>
  <si>
    <t>Różne rozliczenia</t>
  </si>
  <si>
    <t>subwencja ogólna z budżetu państwa</t>
  </si>
  <si>
    <t>Oświata i wychowanie</t>
  </si>
  <si>
    <t>wynagrodzenia osobowe pracowników</t>
  </si>
  <si>
    <t>zakup pomocy nauk.dydakt.i książek</t>
  </si>
  <si>
    <t>dowożenie uczniów do szkół</t>
  </si>
  <si>
    <t>Ochrona zdrowia</t>
  </si>
  <si>
    <t>świadczenia społeczne</t>
  </si>
  <si>
    <t>zakup środków żywności</t>
  </si>
  <si>
    <t>Kultura i ochrona dziedz.narodowego</t>
  </si>
  <si>
    <t>Kultura fizyczna i sport</t>
  </si>
  <si>
    <t>O1010</t>
  </si>
  <si>
    <t>Ogółem :</t>
  </si>
  <si>
    <t>wpływy z podatku dochod. od osób fiz.</t>
  </si>
  <si>
    <t>podatek od czynności cywilnoprawnych</t>
  </si>
  <si>
    <t>zakup usług remontowych</t>
  </si>
  <si>
    <t>A.</t>
  </si>
  <si>
    <t>I.</t>
  </si>
  <si>
    <t>Podatki i opłaty razem , w tym :</t>
  </si>
  <si>
    <t>wpływy z karty podatkowej</t>
  </si>
  <si>
    <t>podatek dochodowy od osób prawnych</t>
  </si>
  <si>
    <t>podatek dochodowy od osób fizycznych</t>
  </si>
  <si>
    <t>II.</t>
  </si>
  <si>
    <t>Dochody z majatku gminy r-m , w tym:</t>
  </si>
  <si>
    <t>1.</t>
  </si>
  <si>
    <t>Pozostałe dochody r-m , w tym :</t>
  </si>
  <si>
    <t>część oświatowa</t>
  </si>
  <si>
    <t>2.</t>
  </si>
  <si>
    <t>B.</t>
  </si>
  <si>
    <t>dotacje</t>
  </si>
  <si>
    <t>wydatki na obsługę długu gminy</t>
  </si>
  <si>
    <t>inwestycyjne</t>
  </si>
  <si>
    <t>odsetki od nieterm. wpłat pod.i opłat</t>
  </si>
  <si>
    <t>Pomoc społeczna</t>
  </si>
  <si>
    <t>oświetlenie ulic, placów i dróg</t>
  </si>
  <si>
    <t>skłładki na fundusz pracy</t>
  </si>
  <si>
    <t>Edukacyjna Opieka Wychowawcza</t>
  </si>
  <si>
    <t>pozostałe odsetki (od śr.na rach.bank.)</t>
  </si>
  <si>
    <t>zakup pomocy nauk. dydakt. i książek</t>
  </si>
  <si>
    <t>odpisy na Z.F.Ś.S.</t>
  </si>
  <si>
    <t>wpłaty gmin na rzecz izb rolniczych w wys. 2%</t>
  </si>
  <si>
    <t>część wyrównawcza subwencji ogólnej dla gm.</t>
  </si>
  <si>
    <t>Subwencje ogólne razem , w tym :</t>
  </si>
  <si>
    <t>część wyrównawcza</t>
  </si>
  <si>
    <t>odsetki od nieterm. wpłat podatków i opłat</t>
  </si>
  <si>
    <t>obrona cywilna</t>
  </si>
  <si>
    <t>wynagrodzenia bezosobowe</t>
  </si>
  <si>
    <t>zakup usług dostępu do sieci Internet</t>
  </si>
  <si>
    <t>odpisy na z.f.ś.s.</t>
  </si>
  <si>
    <t>3.</t>
  </si>
  <si>
    <t>rozdz.</t>
  </si>
  <si>
    <t>par.</t>
  </si>
  <si>
    <t>wydatki osobowe niezal. do wynagrodzeń</t>
  </si>
  <si>
    <t>Dotacje celowe na zadania własne gminy</t>
  </si>
  <si>
    <t>Dotacje celowe na zadania zlecone gminom</t>
  </si>
  <si>
    <t>zakup usług do sieci Internet</t>
  </si>
  <si>
    <t>wykonanie</t>
  </si>
  <si>
    <t>wydatki inwestycyjne jednostek budżetowych</t>
  </si>
  <si>
    <t>podatek od czynności cwilnoprawnych</t>
  </si>
  <si>
    <t>zakup usług zdrowotnych</t>
  </si>
  <si>
    <t>Rezerwy ogólne i celowe</t>
  </si>
  <si>
    <t>wpływy ze sprzedaży składników majątkowych</t>
  </si>
  <si>
    <t>4.</t>
  </si>
  <si>
    <t>1)</t>
  </si>
  <si>
    <t>2)</t>
  </si>
  <si>
    <t>3)</t>
  </si>
  <si>
    <t>5.</t>
  </si>
  <si>
    <t>DOCHODY BIEŻĄCE OGÓŁEM (I+II):</t>
  </si>
  <si>
    <t>WYDATKI BIEŻĄCE , W TYM:</t>
  </si>
  <si>
    <t>WYDATKI MAJĄTKOWE , W TYM:</t>
  </si>
  <si>
    <t>WYDATKI OGÓŁEM (A+B):</t>
  </si>
  <si>
    <t xml:space="preserve">     DOCHODY OGÓŁEM ( A + B ), W TYM:</t>
  </si>
  <si>
    <t>DOCHODY MAJĄTKOWE , W TYM:</t>
  </si>
  <si>
    <t xml:space="preserve">   WYSZCZEGÓLNIENIE</t>
  </si>
  <si>
    <t xml:space="preserve">                           WYDATKI</t>
  </si>
  <si>
    <t xml:space="preserve">                            DOCHODY</t>
  </si>
  <si>
    <t>Środki na dofinansowanie własnych zadań bieżących gmin pozyskane z innych źródeł</t>
  </si>
  <si>
    <t>Wydatki inwestycyjne jedn. Budżetowych</t>
  </si>
  <si>
    <t>Finansowanie programów  i projektów ze środków funduszy strukturalnych</t>
  </si>
  <si>
    <t xml:space="preserve">Współfinansowanie programów i projektów realizowane ze środków 
funduszy strukturalnych
</t>
  </si>
  <si>
    <t>Dotacja na współfinansowanie programów i projektów realizowanych ze środków funduszy strukturalnych</t>
  </si>
  <si>
    <t xml:space="preserve">Izby rolnicze </t>
  </si>
  <si>
    <t>01030</t>
  </si>
  <si>
    <t>Infrastruktura wodociągowa i sanitarna wsi</t>
  </si>
  <si>
    <t>Program Rozwoju Obszarów Wiejskich 2007-2013</t>
  </si>
  <si>
    <t xml:space="preserve">Pozostała działalność  </t>
  </si>
  <si>
    <t xml:space="preserve">dochody z najmu i dzierżawy składników majatkowych </t>
  </si>
  <si>
    <t>Drogi publiczne gminne</t>
  </si>
  <si>
    <t>Dostarczanie wody</t>
  </si>
  <si>
    <t>Wpływy z usług</t>
  </si>
  <si>
    <t>0830</t>
  </si>
  <si>
    <t>Dostarczanie energii elektrycznej</t>
  </si>
  <si>
    <t>Transport i Łączność</t>
  </si>
  <si>
    <t xml:space="preserve">Wytwarzanie i zaopatrywanie  w energię elektryczbą, gaz i wodę </t>
  </si>
  <si>
    <t xml:space="preserve">Wynagrodzenia osobowe pracowników </t>
  </si>
  <si>
    <t>Dodatkowe wynagrodzenie roczne</t>
  </si>
  <si>
    <t>Składki na ubezpieczenia społeczne</t>
  </si>
  <si>
    <t>Składki na Fundusz Pracy</t>
  </si>
  <si>
    <t>Zakup materiałów i wyposażenia</t>
  </si>
  <si>
    <t>Zakup usług remontowych</t>
  </si>
  <si>
    <t>Zakup usług zdrowotnych</t>
  </si>
  <si>
    <t>Wydatki inwstycyjne jednostek budżetowych</t>
  </si>
  <si>
    <t>Różne jednostki obsługi gospodarki mieszkaniowej i komunalnej</t>
  </si>
  <si>
    <t>Wpływy z usług - dzierżawa, najem</t>
  </si>
  <si>
    <t>0470</t>
  </si>
  <si>
    <t>0750</t>
  </si>
  <si>
    <t>0870</t>
  </si>
  <si>
    <t>Gospodarka gruntami i nieruchomościami</t>
  </si>
  <si>
    <t xml:space="preserve">Zakup energii </t>
  </si>
  <si>
    <t>Zakup usług pozostałych</t>
  </si>
  <si>
    <t xml:space="preserve">Różne opłaty i składki </t>
  </si>
  <si>
    <t xml:space="preserve">Podatek od towarów i usług (VAT) </t>
  </si>
  <si>
    <t>Wpływy z opłat za zarząd, użytkowanie i użytkowanie wieczyste nieruchomości</t>
  </si>
  <si>
    <t>Dochody z najmu i dzierżawy składników majątkowych S.P., jst. lub innych jednostek</t>
  </si>
  <si>
    <t>Wpływy ze sprzedaży składników majątkowych</t>
  </si>
  <si>
    <t>Działalność usługowa</t>
  </si>
  <si>
    <t>Cmentarze</t>
  </si>
  <si>
    <t>Urzędy wojewódzkie</t>
  </si>
  <si>
    <t>dotacja celowa z budżetu państwa na zadania zlecone gminie ustawami</t>
  </si>
  <si>
    <t>Podróże służbowe krajowe</t>
  </si>
  <si>
    <t>Odpis  na Zakładowy Fundusz Świadczeń Socjalnych</t>
  </si>
  <si>
    <t>Szkolenia pracowników nie będących członkami korpusu służby cywilnej</t>
  </si>
  <si>
    <t>Zakup materiałów papierniczych do sprzętu drukarskiego i urządzeń kserograficznych</t>
  </si>
  <si>
    <t>Zakup akcesoriów komputerowych, w tym programów i licencji</t>
  </si>
  <si>
    <t>dochody  j.s.t. związane z realizacją zadań z zakresu administracji rządowej</t>
  </si>
  <si>
    <t>wpłaty na PFRON</t>
  </si>
  <si>
    <t>opłaty z tytułu zakupu usług telekomunika-cyjnych telefonii komórkowej</t>
  </si>
  <si>
    <t>opłaty z tytułu zakupu usług telekomunikacyjnych telefonii stacjonarnej</t>
  </si>
  <si>
    <t>szkolenia pracowników niebędących członkami korpusu służby cywilnej</t>
  </si>
  <si>
    <t>zakup materiałów papierniczych do sprzętu drukarskiego i urządzeń kserograficznych</t>
  </si>
  <si>
    <t>zakup akcesoriów komputerowych , w tym programów i licencji</t>
  </si>
  <si>
    <t>wydatki inwestycyjne na zakupy inwestycyjne jednostek budżetowych</t>
  </si>
  <si>
    <t>Rady gmin</t>
  </si>
  <si>
    <t>Urzędy gmin</t>
  </si>
  <si>
    <t>Pozostała działalność</t>
  </si>
  <si>
    <t>Urzędy naczelnych organów władzy państwowej, kontroli i ochrony prawa</t>
  </si>
  <si>
    <t>Urzędy naczelnych organów władzy państwowej, kontroli i ochrony prawa i sądownictwa</t>
  </si>
  <si>
    <t>wynagrodzenie bezosobowe</t>
  </si>
  <si>
    <t>Bezpieczeństwo publiczne i ochrona przeciwpożarowa</t>
  </si>
  <si>
    <t>Ochotnicze straże pożarne</t>
  </si>
  <si>
    <t>Wydatki inwestycyjne jednostek budżetowych</t>
  </si>
  <si>
    <t>zakup pozostałych usług</t>
  </si>
  <si>
    <t>Straż gminna</t>
  </si>
  <si>
    <t>0570</t>
  </si>
  <si>
    <t>Grzywny, mandaty i inne kary pieniężne od osób fizycznych</t>
  </si>
  <si>
    <t>Wynagrodzenia osobowe pracowników</t>
  </si>
  <si>
    <t>Dodatkowe wynagrodzenia roczne</t>
  </si>
  <si>
    <t>Opłaty z tytułu zakupu usług telekomunikacji telefonii stacjonarnej</t>
  </si>
  <si>
    <t>Różne opłaty i składki</t>
  </si>
  <si>
    <t>Odpis na Zakładowy Fundusz Św. Socjalnych</t>
  </si>
  <si>
    <t>Zarządzanie kryzysowe</t>
  </si>
  <si>
    <t>Dochody od osób prawnych , osób fiz.i od innych jed. niepos. osobowści  prawnej oraz wydatki związane z ich poborem</t>
  </si>
  <si>
    <t>0350</t>
  </si>
  <si>
    <t>Podatek od działalności gospodarczej osób fizycznych, opłacany w formie karty podatkowej</t>
  </si>
  <si>
    <t>wpływy z podatku rolnego , podatku leśnego oraz podatków i opłat lokalnych od osób prawnych</t>
  </si>
  <si>
    <t>0310</t>
  </si>
  <si>
    <t>0320</t>
  </si>
  <si>
    <t>0330</t>
  </si>
  <si>
    <t>0340</t>
  </si>
  <si>
    <t>0500</t>
  </si>
  <si>
    <t>0690</t>
  </si>
  <si>
    <t>0910</t>
  </si>
  <si>
    <t>Wpływy z podatku rolnego, pod leśnego, pod. od czynn. cyw. prawnych, pod. od spadków i darowizn, oraz pod. i  opłat lokalnych od osób fizycznych</t>
  </si>
  <si>
    <t>0360</t>
  </si>
  <si>
    <t>0370</t>
  </si>
  <si>
    <t>Wpływy z innych opłat stanowiących dochody j.s.t na podstawie ustaw</t>
  </si>
  <si>
    <t>0410</t>
  </si>
  <si>
    <t>0480</t>
  </si>
  <si>
    <t>wpływy z opłat za zezwolenia na sprzedaż alkoholu</t>
  </si>
  <si>
    <t>0010</t>
  </si>
  <si>
    <t>0020</t>
  </si>
  <si>
    <t>Udziały gmin w podatkach stanowiących dochód budżetu państwa</t>
  </si>
  <si>
    <t>Pobór podatków, opłat i nie podatkowych należności budżetowych</t>
  </si>
  <si>
    <t>Obsługa papierów wart., kredytów, pożyczek jst</t>
  </si>
  <si>
    <t>Odsetki i dyskonto od kraj. skarbowych papierów wartościowych oraz od krajowych pożycz. kredyt</t>
  </si>
  <si>
    <t>Część oświatowa subwencji ogólnej dla jst</t>
  </si>
  <si>
    <t>Rozliczenia między jst</t>
  </si>
  <si>
    <t>Wpłaty gmin na rzecz innych jst. oraz związków gmin na dofinans. zadań bieżących</t>
  </si>
  <si>
    <t>Rezerwa na zarządzanie kryzysowe</t>
  </si>
  <si>
    <t>Szkoły podstawowe</t>
  </si>
  <si>
    <t>Dotacje celowe otrzymane z budżetu państwa na realizację własnych zadań bieżących gminy</t>
  </si>
  <si>
    <t>Wpływy z różnych opłat</t>
  </si>
  <si>
    <t>Przedszkola</t>
  </si>
  <si>
    <t>Zakup akcesoriów komputerowych w tym: programów i licencji</t>
  </si>
  <si>
    <t>Przedszkola Specjalne</t>
  </si>
  <si>
    <t>Dotacje celowe przekazane gminie na zadania bieżące realizowane na podstawie porozumień między j.s.t.</t>
  </si>
  <si>
    <t>Dokształcanie i doskonalenie nauczycieli</t>
  </si>
  <si>
    <t>Stołówki szkolne</t>
  </si>
  <si>
    <t>Wynagrodzenia bezosobowe</t>
  </si>
  <si>
    <t>Zakup pomocy naukowych, dydaktycznych i książek</t>
  </si>
  <si>
    <t>Zakup energii</t>
  </si>
  <si>
    <t>Zakup usług dostępu do sieci internet</t>
  </si>
  <si>
    <t>Opłaty z tytułu zakupu usług telekom. telefonii stacjonarnej</t>
  </si>
  <si>
    <t>Domy pomocy społecznej</t>
  </si>
  <si>
    <t>zakup usług przez jednostki samorządu terytorialnego od innych jednostek j.s.t.</t>
  </si>
  <si>
    <t>Ośrodki wsparcia</t>
  </si>
  <si>
    <t>Dotacja celowa otrzymana z powiatu na zadania bieżące realizowane na podstawie porozumień między jst</t>
  </si>
  <si>
    <t>Składki na ubezpieczenie społeczne</t>
  </si>
  <si>
    <t>Zakup środków żywności</t>
  </si>
  <si>
    <t>Opłaty z tytułu zakupu usług telekomunikacji telefonii komórkowej</t>
  </si>
  <si>
    <t>Zakup artykułów papierniczych do sprzętu dukarsk. I  urządz.kserograficznych</t>
  </si>
  <si>
    <t>Zakup akcesoriów komputerowych w tym programów i licencji</t>
  </si>
  <si>
    <t>Świadczenia rodzinne oraz składki na ubezpieczenia emerytalne i rentowe z ubezpieczenia społecznego</t>
  </si>
  <si>
    <t>Dotacje celowe z budżetu państwa na realizację zadań bieżących z zakresu adm.rząd. zleconych gminie</t>
  </si>
  <si>
    <t>Składki na ubezpieczenie zdrowotne opłacane za osoby pobierające niektóre świadczenia z pomocy społecznej oraz niektóre świadczenia rodzinne</t>
  </si>
  <si>
    <t>Składki na ubezpieczenie zdrowotne</t>
  </si>
  <si>
    <t>Zasiłki i pomoc w naturze oraz składki na ubezpieczenia emerytalne i rentowe</t>
  </si>
  <si>
    <t xml:space="preserve">Dodatki mieszkaniowe              </t>
  </si>
  <si>
    <t>Ośrodki pomocy społecznej</t>
  </si>
  <si>
    <t>Opłaty z tytułu zakupu usług telekom. telefonii komórkowej</t>
  </si>
  <si>
    <t>Usługi opiekuńcze i specjalistyczneusługi opiekuńcze</t>
  </si>
  <si>
    <t>Świadczenia społeczne</t>
  </si>
  <si>
    <t>Pozostałe działania w zakresie polityki społecznej</t>
  </si>
  <si>
    <t>Wynagrodzenia osobowe pracowników-program od aktywnej integracji do samorealizacji</t>
  </si>
  <si>
    <t>Składki na ubezpieczenia społeczne-program od aktywnej integracji do samorealizacji</t>
  </si>
  <si>
    <t>Składki na Fundusz Pracy-program od aktywnej integracji do samorealizacji</t>
  </si>
  <si>
    <t>Zakup materiałów i wyposażenia-program od aktywnej integracji do samorealizacji</t>
  </si>
  <si>
    <t>Zakup usług pozostałych-program od aktywnej integracji do samorealizacji</t>
  </si>
  <si>
    <t>Zakup usług pozostałych-program od aktywnej integracji do samorealizacji-śr krajowe</t>
  </si>
  <si>
    <t>Odpisy na zakładowy fundusz świadczeń socjalnych-program od aktywnej integracji do samorealizacji</t>
  </si>
  <si>
    <t>Świetlice szkolne</t>
  </si>
  <si>
    <t>Wydatki osobowe niezaliczane do wynagrodzeń</t>
  </si>
  <si>
    <t>Pomoc materialna dla uczniów</t>
  </si>
  <si>
    <t>Stypendia dla uczniów</t>
  </si>
  <si>
    <t>Inne formy pomocy dla uczniów</t>
  </si>
  <si>
    <t>Gospodarka komunalna  i ochrona środowiska</t>
  </si>
  <si>
    <t>Oczyszczanie miast i wsi</t>
  </si>
  <si>
    <t>Schroniska dla zwierząt</t>
  </si>
  <si>
    <t>Wpływy i wydatki związane z gromad. środków z opłat i kar za korzyst. ze środowiska</t>
  </si>
  <si>
    <t>Domy i ośrodki kultury,świetlice i kluby</t>
  </si>
  <si>
    <t>Dotacja z budżetu dla samorządowej instytucji kultury</t>
  </si>
  <si>
    <t>Biblioteki</t>
  </si>
  <si>
    <t>0920</t>
  </si>
  <si>
    <t>Obiekty sportowe</t>
  </si>
  <si>
    <t>Dotacja z budżetu na finansowanie zadań zleconych do realizacji pozostałych jedn. niezalicz.do sfp.</t>
  </si>
  <si>
    <t xml:space="preserve">Zakup materiałów i wyposażenia  </t>
  </si>
  <si>
    <t>Opłaty z tytułu zakupu usług telekomunikacyjnych telefonii stacjonarnej</t>
  </si>
  <si>
    <t>Odpis na Z. F. Św. Socjalnych</t>
  </si>
  <si>
    <t>Dotacja celowa z budżetu państwa na realizację zadań  bieżących 
zleconych z zakresu administracji rządowej</t>
  </si>
  <si>
    <t>Gospodarka leśna</t>
  </si>
  <si>
    <t>wpływy z opłaty od posiadania psów</t>
  </si>
  <si>
    <t>zakup usług pozostałyvh</t>
  </si>
  <si>
    <t>Oddziały przedszkolne przy szkołach podstawowych</t>
  </si>
  <si>
    <t>Rózne opłaty i składki</t>
  </si>
  <si>
    <t>Zwalczanie narkomanii</t>
  </si>
  <si>
    <t xml:space="preserve">Przeciwdziałanie alkoholizmowi  </t>
  </si>
  <si>
    <t>świadczenia społeczne-program od aktywnej integracji do samorealizacji</t>
  </si>
  <si>
    <t>020</t>
  </si>
  <si>
    <t>010</t>
  </si>
  <si>
    <t>wpływy z  różnych opłat</t>
  </si>
  <si>
    <t>( par. 2030  )</t>
  </si>
  <si>
    <t>Ogółem dochody własne (1+2+3)</t>
  </si>
  <si>
    <t xml:space="preserve">CZĘŚĆ TABELARYCZNA  INFORMACJI  Z  WYKONANIA BUDŻETU  GMINY MILEJEWO    </t>
  </si>
  <si>
    <t>Wydatki inwestycyjne jedn. budżetowych</t>
  </si>
  <si>
    <t>Wpływy z innych lokalnych opłat pobieranych przez  j.s.t na podstawie odrębnych ustaw</t>
  </si>
  <si>
    <t>2030</t>
  </si>
  <si>
    <t>z najmu i dzierżawy</t>
  </si>
  <si>
    <t>0490</t>
  </si>
  <si>
    <t>( par. 2010 )</t>
  </si>
  <si>
    <t>Dotacje celowe na zadania realizowane w drodze umów i porozumień</t>
  </si>
  <si>
    <t>4)</t>
  </si>
  <si>
    <t>Dotacje rozwojowe</t>
  </si>
  <si>
    <t>Ogółem subwencje i dotacje (4+5)</t>
  </si>
  <si>
    <t>wynagrodzenia i pochodne od wynagrodzeń</t>
  </si>
  <si>
    <t>Środki na dofinansowanie własnych inwestycji gmin pozyskane z innych źródeł</t>
  </si>
  <si>
    <t>0770</t>
  </si>
  <si>
    <t>Wpłaty z tytułu odpłatnego nabycia prawa własności oraz prawa uzytkowania wieczystego nieruchomości</t>
  </si>
  <si>
    <t>6630</t>
  </si>
  <si>
    <t>Dotacje celowe otrzymane od samorządu woj.na inwestycje i zadania inwestycyjne realiz. na pdst.umów poroz.z j.s.t.</t>
  </si>
  <si>
    <t>Spis powszechny i inne</t>
  </si>
  <si>
    <t>Dotacje celowe otrzymane od samorządu woj. na zadania bieżące realiz. na pdst.umów poroz.z j.s.t.</t>
  </si>
  <si>
    <t>Wybory do Rad Gmin,rad powiatów i sejmików województw,wybory wójtów,burmistrzów i prezydentów miast oraz referenda gminne, powietowe i wojewódzkie</t>
  </si>
  <si>
    <t>Wybory Prezydenta Rzeczpospolitej Polskiej</t>
  </si>
  <si>
    <t>Wpływy z innych opłat stanowiących dochody j.s.t.na podstawie ustaw</t>
  </si>
  <si>
    <t>Część równoważąca subwencji ogólnej dla gmin</t>
  </si>
  <si>
    <t>0970</t>
  </si>
  <si>
    <t>Wpływy z różnych dochodów</t>
  </si>
  <si>
    <t>Zasiłki stałe</t>
  </si>
  <si>
    <t>Dotacje rozwojowe oraz środki na finansowanie Wspólnej Polityki Rolnej-środki europejskie</t>
  </si>
  <si>
    <t>Dotacje rozwojowe oraz środki na finansowanie Wspólnej Polityki Rolnej-środki krajowe</t>
  </si>
  <si>
    <t>Wpływy z tyt. pomocy finansowej udzielanej między  j.s.t. na dofinansowanie własnych zadań bieżących</t>
  </si>
  <si>
    <t>Dotacje otrzymane z budżetu państwa na realizację inwestycji i zakupów inwestycyjnych własnych gmin</t>
  </si>
  <si>
    <t>Dotacje celowe otrzymane z samorządu województwa na inwestycje i zakupy inwestycyjne realizowane na podst.umów i porozumień między j.s.t.</t>
  </si>
  <si>
    <t>01041</t>
  </si>
  <si>
    <t>Współfinansowanie programów i projektów realizowane ze środków funduszy strukturalnych</t>
  </si>
  <si>
    <t xml:space="preserve">Wydatki inwestycyjne na zakupy inwestycyjne jednostek budżetowych </t>
  </si>
  <si>
    <t>Wpłaty od jednostek na fundusz celowy</t>
  </si>
  <si>
    <t>Komendy Wojewódzkie Policji</t>
  </si>
  <si>
    <t>Straż graniczna</t>
  </si>
  <si>
    <t>Składki na ibezpieczenia społeczne</t>
  </si>
  <si>
    <t>Rezerwa ogólna</t>
  </si>
  <si>
    <t>2310</t>
  </si>
  <si>
    <t>Dotacje celowe przekazane gminie na zadania bieżące realizowane na podst.porozumień między jst.</t>
  </si>
  <si>
    <t>Dotacja celowa z budżetu na finansowanie lub dofinans. zadań zleconych do realizacji stowarzyszeniom</t>
  </si>
  <si>
    <t>Drogi publiczne powiatowe</t>
  </si>
  <si>
    <t>Dotacje celowe przekazane dla powiatu na inwestycje i zakupy inwestycyjne reali. na pods. umów i por</t>
  </si>
  <si>
    <t xml:space="preserve">za zarząd, użytkowanie i użytkowanie wieczyste nieruchomości </t>
  </si>
  <si>
    <t>Wpływy z innych lokalnych opłat pobieranych przez jednostki samorzadu terytorialnego na podstawie odrębnych przepisów</t>
  </si>
  <si>
    <t>0870 i 0770</t>
  </si>
  <si>
    <t xml:space="preserve">dotacje i środki na dofinansowanie i realizację własnych inwestycji gminy </t>
  </si>
  <si>
    <t>dochody z tytułu wydawania zezwoleń na sprzedaż napojów alkoholowych</t>
  </si>
  <si>
    <t>część równoważąca</t>
  </si>
  <si>
    <t>ZADANIA ZLECONE</t>
  </si>
  <si>
    <t>DOCHODY</t>
  </si>
  <si>
    <t>WYDATKI</t>
  </si>
  <si>
    <t>rozdz</t>
  </si>
  <si>
    <t>Wyszczególnienie</t>
  </si>
  <si>
    <t>Plan zł</t>
  </si>
  <si>
    <t>wykonanie zł</t>
  </si>
  <si>
    <t>%</t>
  </si>
  <si>
    <t>ROLNICTWO I ŁOWIECTWO</t>
  </si>
  <si>
    <t>01095</t>
  </si>
  <si>
    <t>750</t>
  </si>
  <si>
    <t>ADMINISTRACJA PUBLICZNA</t>
  </si>
  <si>
    <t>75011</t>
  </si>
  <si>
    <t>751</t>
  </si>
  <si>
    <t>URZĘDY NACZELNYCH ORGANÓW WŁADZY PAŃSTWOWEJ,KONTROLI I OCHRONY PRAWA I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</si>
  <si>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</si>
  <si>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</si>
  <si>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</si>
  <si>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</si>
  <si>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</si>
  <si>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</si>
  <si>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</si>
  <si>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</si>
  <si>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85212</t>
  </si>
  <si>
    <t>Świadczenia rodzinne oraz składki na ubezpieczenia emerytalnei rentowe z ubezpieczenia społecznego</t>
  </si>
  <si>
    <t>85213</t>
  </si>
  <si>
    <t>Ogółem:</t>
  </si>
  <si>
    <t>75056</t>
  </si>
  <si>
    <t>Spis powszecny i inne</t>
  </si>
  <si>
    <t>75109</t>
  </si>
  <si>
    <t>Wybory do rad gmin, wybory wójtów</t>
  </si>
  <si>
    <t>85219</t>
  </si>
  <si>
    <t>Ośrodki Pomocy Społecznej</t>
  </si>
  <si>
    <t xml:space="preserve">                               mgr Ryszard JANUSZ</t>
  </si>
  <si>
    <t xml:space="preserve">  Wójt Gminy</t>
  </si>
  <si>
    <t xml:space="preserve">                                                        ZA 2011 ROK                </t>
  </si>
  <si>
    <t>2007</t>
  </si>
  <si>
    <t>2400</t>
  </si>
  <si>
    <t>75108</t>
  </si>
  <si>
    <t>Wybory do Sejmu i Senatu</t>
  </si>
  <si>
    <t>85295</t>
  </si>
  <si>
    <t>Załącznik Nr 1 do Zarzadzenia Nr 14/2012 Wójta Gminy Milejewo z dnia 29 marca 2012 roku</t>
  </si>
  <si>
    <t>POKL</t>
  </si>
  <si>
    <t>Gimnazja</t>
  </si>
  <si>
    <t>CZĘŚĆ TABELARYCZNA SPRAWOZDANIA Z WYKONANIA BUDŻETU GMINY MILEJEWO ZA 2011 ROK</t>
  </si>
  <si>
    <t>Ogółem dotacje, z tego :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</si>
</sst>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"/>
    <numFmt numFmtId="166" formatCode="0.0000"/>
    <numFmt numFmtId="167" formatCode="0.000"/>
    <numFmt numFmtId="168" formatCode="#,##0.0"/>
    <numFmt numFmtId="169" formatCode="#,##0.000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[$-415]d\ mmmm\ yyyy"/>
  </numFmts>
  <fonts count="6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Arial CE"/>
      <family val="2"/>
    </font>
    <font>
      <b/>
      <i/>
      <sz val="10"/>
      <name val="Arial CE"/>
      <family val="0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Arial"/>
      <family val="2"/>
    </font>
    <font>
      <sz val="11"/>
      <name val="Arial CE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0" xfId="0" applyFont="1" applyBorder="1" applyAlignment="1">
      <alignment/>
    </xf>
    <xf numFmtId="2" fontId="8" fillId="0" borderId="16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left" indent="3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4" fontId="10" fillId="0" borderId="16" xfId="0" applyNumberFormat="1" applyFont="1" applyBorder="1" applyAlignment="1">
      <alignment horizontal="right"/>
    </xf>
    <xf numFmtId="2" fontId="10" fillId="0" borderId="16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2" fontId="9" fillId="0" borderId="13" xfId="0" applyNumberFormat="1" applyFont="1" applyBorder="1" applyAlignment="1">
      <alignment horizontal="right"/>
    </xf>
    <xf numFmtId="168" fontId="9" fillId="0" borderId="13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4" fontId="9" fillId="0" borderId="16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4" fontId="10" fillId="0" borderId="17" xfId="0" applyNumberFormat="1" applyFont="1" applyBorder="1" applyAlignment="1">
      <alignment horizontal="right"/>
    </xf>
    <xf numFmtId="2" fontId="10" fillId="0" borderId="1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0" fontId="9" fillId="0" borderId="2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7" xfId="0" applyFont="1" applyBorder="1" applyAlignment="1">
      <alignment/>
    </xf>
    <xf numFmtId="4" fontId="11" fillId="0" borderId="17" xfId="0" applyNumberFormat="1" applyFont="1" applyBorder="1" applyAlignment="1">
      <alignment horizontal="right"/>
    </xf>
    <xf numFmtId="2" fontId="11" fillId="0" borderId="22" xfId="0" applyNumberFormat="1" applyFont="1" applyBorder="1" applyAlignment="1">
      <alignment horizontal="right"/>
    </xf>
    <xf numFmtId="2" fontId="11" fillId="0" borderId="17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 horizontal="right"/>
    </xf>
    <xf numFmtId="2" fontId="11" fillId="0" borderId="16" xfId="0" applyNumberFormat="1" applyFont="1" applyBorder="1" applyAlignment="1">
      <alignment horizontal="right"/>
    </xf>
    <xf numFmtId="49" fontId="11" fillId="0" borderId="15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9" fillId="0" borderId="20" xfId="0" applyFont="1" applyBorder="1" applyAlignment="1">
      <alignment wrapText="1"/>
    </xf>
    <xf numFmtId="4" fontId="9" fillId="0" borderId="21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 wrapText="1"/>
    </xf>
    <xf numFmtId="4" fontId="11" fillId="0" borderId="21" xfId="0" applyNumberFormat="1" applyFont="1" applyBorder="1" applyAlignment="1">
      <alignment horizontal="right"/>
    </xf>
    <xf numFmtId="49" fontId="9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1" xfId="0" applyFont="1" applyBorder="1" applyAlignment="1">
      <alignment horizontal="center"/>
    </xf>
    <xf numFmtId="0" fontId="7" fillId="0" borderId="14" xfId="0" applyFont="1" applyBorder="1" applyAlignment="1">
      <alignment/>
    </xf>
    <xf numFmtId="4" fontId="9" fillId="0" borderId="12" xfId="0" applyNumberFormat="1" applyFont="1" applyBorder="1" applyAlignment="1">
      <alignment horizontal="right"/>
    </xf>
    <xf numFmtId="4" fontId="9" fillId="0" borderId="20" xfId="0" applyNumberFormat="1" applyFont="1" applyBorder="1" applyAlignment="1">
      <alignment horizontal="right"/>
    </xf>
    <xf numFmtId="4" fontId="11" fillId="0" borderId="16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10" fillId="0" borderId="17" xfId="0" applyFont="1" applyBorder="1" applyAlignment="1">
      <alignment/>
    </xf>
    <xf numFmtId="0" fontId="10" fillId="0" borderId="20" xfId="0" applyFont="1" applyBorder="1" applyAlignment="1">
      <alignment/>
    </xf>
    <xf numFmtId="4" fontId="14" fillId="0" borderId="10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164" fontId="15" fillId="0" borderId="16" xfId="0" applyNumberFormat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6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2" fontId="15" fillId="0" borderId="10" xfId="0" applyNumberFormat="1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164" fontId="15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4" fontId="15" fillId="0" borderId="16" xfId="0" applyNumberFormat="1" applyFont="1" applyBorder="1" applyAlignment="1">
      <alignment horizontal="right"/>
    </xf>
    <xf numFmtId="0" fontId="15" fillId="0" borderId="17" xfId="0" applyFont="1" applyBorder="1" applyAlignment="1">
      <alignment horizontal="right"/>
    </xf>
    <xf numFmtId="4" fontId="15" fillId="0" borderId="17" xfId="0" applyNumberFormat="1" applyFont="1" applyBorder="1" applyAlignment="1">
      <alignment horizontal="right"/>
    </xf>
    <xf numFmtId="4" fontId="16" fillId="0" borderId="21" xfId="0" applyNumberFormat="1" applyFont="1" applyBorder="1" applyAlignment="1">
      <alignment horizontal="right"/>
    </xf>
    <xf numFmtId="4" fontId="16" fillId="0" borderId="20" xfId="0" applyNumberFormat="1" applyFont="1" applyBorder="1" applyAlignment="1">
      <alignment horizontal="right"/>
    </xf>
    <xf numFmtId="4" fontId="15" fillId="0" borderId="21" xfId="0" applyNumberFormat="1" applyFont="1" applyBorder="1" applyAlignment="1">
      <alignment horizontal="right"/>
    </xf>
    <xf numFmtId="4" fontId="15" fillId="0" borderId="20" xfId="0" applyNumberFormat="1" applyFont="1" applyBorder="1" applyAlignment="1">
      <alignment horizontal="right"/>
    </xf>
    <xf numFmtId="2" fontId="15" fillId="0" borderId="16" xfId="0" applyNumberFormat="1" applyFont="1" applyBorder="1" applyAlignment="1">
      <alignment horizontal="right"/>
    </xf>
    <xf numFmtId="2" fontId="14" fillId="0" borderId="22" xfId="0" applyNumberFormat="1" applyFont="1" applyBorder="1" applyAlignment="1">
      <alignment horizontal="right"/>
    </xf>
    <xf numFmtId="0" fontId="15" fillId="0" borderId="16" xfId="0" applyFont="1" applyBorder="1" applyAlignment="1">
      <alignment horizontal="right"/>
    </xf>
    <xf numFmtId="0" fontId="15" fillId="0" borderId="21" xfId="0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right"/>
    </xf>
    <xf numFmtId="0" fontId="15" fillId="0" borderId="13" xfId="0" applyFont="1" applyBorder="1" applyAlignment="1">
      <alignment horizontal="right"/>
    </xf>
    <xf numFmtId="2" fontId="14" fillId="0" borderId="13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2" fontId="16" fillId="0" borderId="16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2" fontId="14" fillId="0" borderId="11" xfId="0" applyNumberFormat="1" applyFont="1" applyBorder="1" applyAlignment="1">
      <alignment horizontal="right"/>
    </xf>
    <xf numFmtId="2" fontId="15" fillId="0" borderId="13" xfId="0" applyNumberFormat="1" applyFont="1" applyBorder="1" applyAlignment="1">
      <alignment horizontal="right"/>
    </xf>
    <xf numFmtId="2" fontId="9" fillId="0" borderId="21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9" fillId="0" borderId="14" xfId="0" applyNumberFormat="1" applyFont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9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49" fontId="17" fillId="0" borderId="10" xfId="0" applyNumberFormat="1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49" fontId="17" fillId="0" borderId="11" xfId="0" applyNumberFormat="1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18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4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4" fontId="18" fillId="0" borderId="10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center"/>
    </xf>
    <xf numFmtId="4" fontId="18" fillId="0" borderId="3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/>
    </xf>
    <xf numFmtId="4" fontId="18" fillId="0" borderId="30" xfId="0" applyNumberFormat="1" applyFont="1" applyBorder="1" applyAlignment="1">
      <alignment/>
    </xf>
    <xf numFmtId="4" fontId="19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49" fontId="5" fillId="0" borderId="32" xfId="0" applyNumberFormat="1" applyFont="1" applyBorder="1" applyAlignment="1">
      <alignment/>
    </xf>
    <xf numFmtId="0" fontId="18" fillId="0" borderId="32" xfId="0" applyFont="1" applyBorder="1" applyAlignment="1">
      <alignment wrapText="1"/>
    </xf>
    <xf numFmtId="4" fontId="18" fillId="0" borderId="32" xfId="0" applyNumberFormat="1" applyFont="1" applyBorder="1" applyAlignment="1">
      <alignment/>
    </xf>
    <xf numFmtId="4" fontId="18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49" fontId="19" fillId="0" borderId="17" xfId="0" applyNumberFormat="1" applyFont="1" applyBorder="1" applyAlignment="1">
      <alignment/>
    </xf>
    <xf numFmtId="0" fontId="19" fillId="0" borderId="17" xfId="0" applyFont="1" applyBorder="1" applyAlignment="1">
      <alignment wrapText="1"/>
    </xf>
    <xf numFmtId="4" fontId="19" fillId="0" borderId="17" xfId="0" applyNumberFormat="1" applyFont="1" applyBorder="1" applyAlignment="1">
      <alignment/>
    </xf>
    <xf numFmtId="4" fontId="19" fillId="0" borderId="35" xfId="0" applyNumberFormat="1" applyFont="1" applyBorder="1" applyAlignment="1">
      <alignment/>
    </xf>
    <xf numFmtId="0" fontId="22" fillId="0" borderId="0" xfId="0" applyFont="1" applyAlignment="1">
      <alignment horizontal="left" indent="15"/>
    </xf>
    <xf numFmtId="0" fontId="22" fillId="0" borderId="0" xfId="0" applyFont="1" applyAlignment="1">
      <alignment horizontal="justify"/>
    </xf>
    <xf numFmtId="2" fontId="0" fillId="0" borderId="0" xfId="0" applyNumberFormat="1" applyAlignment="1">
      <alignment/>
    </xf>
    <xf numFmtId="4" fontId="23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" fontId="10" fillId="0" borderId="14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" fontId="64" fillId="0" borderId="13" xfId="0" applyNumberFormat="1" applyFont="1" applyBorder="1" applyAlignment="1">
      <alignment horizontal="right"/>
    </xf>
    <xf numFmtId="4" fontId="65" fillId="0" borderId="13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20" fillId="0" borderId="12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6"/>
  <sheetViews>
    <sheetView tabSelected="1" view="pageBreakPreview" zoomScaleNormal="75" zoomScaleSheetLayoutView="100" zoomScalePageLayoutView="0" workbookViewId="0" topLeftCell="A28">
      <selection activeCell="H35" sqref="H35"/>
    </sheetView>
  </sheetViews>
  <sheetFormatPr defaultColWidth="9.00390625" defaultRowHeight="12.75"/>
  <cols>
    <col min="1" max="1" width="5.00390625" style="0" customWidth="1"/>
    <col min="2" max="2" width="7.625" style="0" customWidth="1"/>
    <col min="3" max="3" width="6.25390625" style="0" customWidth="1"/>
    <col min="4" max="4" width="47.75390625" style="0" customWidth="1"/>
    <col min="5" max="5" width="16.875" style="0" customWidth="1"/>
    <col min="6" max="6" width="17.125" style="0" customWidth="1"/>
    <col min="7" max="7" width="9.375" style="0" customWidth="1"/>
    <col min="8" max="9" width="17.25390625" style="0" customWidth="1"/>
    <col min="10" max="10" width="11.00390625" style="0" customWidth="1"/>
  </cols>
  <sheetData>
    <row r="1" spans="1:10" s="6" customFormat="1" ht="18">
      <c r="A1" s="12"/>
      <c r="B1" s="13" t="s">
        <v>291</v>
      </c>
      <c r="C1" s="13"/>
      <c r="D1" s="13"/>
      <c r="E1" s="14"/>
      <c r="F1" s="14"/>
      <c r="G1" s="14"/>
      <c r="H1" s="15"/>
      <c r="I1" s="221" t="s">
        <v>382</v>
      </c>
      <c r="J1" s="222"/>
    </row>
    <row r="2" spans="1:10" s="9" customFormat="1" ht="23.25" customHeight="1">
      <c r="A2" s="16"/>
      <c r="B2" s="17"/>
      <c r="C2" s="17"/>
      <c r="D2" s="124" t="s">
        <v>376</v>
      </c>
      <c r="E2" s="124"/>
      <c r="F2" s="17"/>
      <c r="G2" s="17"/>
      <c r="H2" s="17"/>
      <c r="I2" s="223"/>
      <c r="J2" s="224"/>
    </row>
    <row r="3" spans="1:10" s="1" customFormat="1" ht="15">
      <c r="A3" s="131" t="s">
        <v>0</v>
      </c>
      <c r="B3" s="131" t="s">
        <v>89</v>
      </c>
      <c r="C3" s="131" t="s">
        <v>90</v>
      </c>
      <c r="D3" s="131" t="s">
        <v>112</v>
      </c>
      <c r="E3" s="121" t="s">
        <v>114</v>
      </c>
      <c r="F3" s="132"/>
      <c r="G3" s="122"/>
      <c r="H3" s="121" t="s">
        <v>113</v>
      </c>
      <c r="I3" s="132"/>
      <c r="J3" s="122"/>
    </row>
    <row r="4" spans="1:10" s="1" customFormat="1" ht="15">
      <c r="A4" s="120"/>
      <c r="B4" s="120"/>
      <c r="C4" s="120"/>
      <c r="D4" s="120"/>
      <c r="E4" s="71" t="s">
        <v>1</v>
      </c>
      <c r="F4" s="121" t="s">
        <v>2</v>
      </c>
      <c r="G4" s="122"/>
      <c r="H4" s="39" t="s">
        <v>1</v>
      </c>
      <c r="I4" s="123" t="s">
        <v>95</v>
      </c>
      <c r="J4" s="122"/>
    </row>
    <row r="5" spans="1:10" s="1" customFormat="1" ht="15">
      <c r="A5" s="42"/>
      <c r="B5" s="42"/>
      <c r="C5" s="42"/>
      <c r="D5" s="42"/>
      <c r="E5" s="42"/>
      <c r="F5" s="39" t="s">
        <v>3</v>
      </c>
      <c r="G5" s="69" t="s">
        <v>4</v>
      </c>
      <c r="H5" s="42"/>
      <c r="I5" s="39" t="s">
        <v>3</v>
      </c>
      <c r="J5" s="69" t="s">
        <v>5</v>
      </c>
    </row>
    <row r="6" spans="1:10" s="1" customFormat="1" ht="15.75">
      <c r="A6" s="36">
        <v>1</v>
      </c>
      <c r="B6" s="37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</row>
    <row r="7" spans="1:10" s="2" customFormat="1" ht="15.75">
      <c r="A7" s="115" t="s">
        <v>287</v>
      </c>
      <c r="B7" s="40"/>
      <c r="C7" s="41" t="s">
        <v>35</v>
      </c>
      <c r="D7" s="42" t="s">
        <v>6</v>
      </c>
      <c r="E7" s="43">
        <f>E8+E16+E21</f>
        <v>1778746.02</v>
      </c>
      <c r="F7" s="43">
        <f>F8+F16+F21</f>
        <v>100099.92</v>
      </c>
      <c r="G7" s="44">
        <f>F7/E7*100</f>
        <v>5.627555529259877</v>
      </c>
      <c r="H7" s="43">
        <f>H8+H14+H16+H21</f>
        <v>3089098.02</v>
      </c>
      <c r="I7" s="43">
        <f>I8+I14+I16+I21</f>
        <v>1168954.2999999998</v>
      </c>
      <c r="J7" s="45">
        <f>I7/H7*100</f>
        <v>37.84128222645391</v>
      </c>
    </row>
    <row r="8" spans="1:10" s="1" customFormat="1" ht="15.75">
      <c r="A8" s="86"/>
      <c r="B8" s="87" t="s">
        <v>50</v>
      </c>
      <c r="C8" s="86" t="s">
        <v>35</v>
      </c>
      <c r="D8" s="88" t="s">
        <v>122</v>
      </c>
      <c r="E8" s="89">
        <f>E9+E13</f>
        <v>1576495</v>
      </c>
      <c r="F8" s="89">
        <f>F9+F13</f>
        <v>0</v>
      </c>
      <c r="G8" s="90">
        <v>0</v>
      </c>
      <c r="H8" s="89">
        <f>H10+H11+H12</f>
        <v>2764432</v>
      </c>
      <c r="I8" s="89">
        <f>I10+I11+I12</f>
        <v>906444.51</v>
      </c>
      <c r="J8" s="91">
        <f>I8/H8*100</f>
        <v>32.789539044548754</v>
      </c>
    </row>
    <row r="9" spans="1:10" s="1" customFormat="1" ht="30">
      <c r="A9" s="46"/>
      <c r="B9" s="51"/>
      <c r="C9" s="52">
        <v>2700</v>
      </c>
      <c r="D9" s="77" t="s">
        <v>115</v>
      </c>
      <c r="E9" s="54">
        <v>0</v>
      </c>
      <c r="F9" s="54">
        <v>0</v>
      </c>
      <c r="G9" s="50">
        <v>0</v>
      </c>
      <c r="H9" s="125"/>
      <c r="I9" s="53"/>
      <c r="J9" s="48"/>
    </row>
    <row r="10" spans="1:10" s="1" customFormat="1" ht="15.75">
      <c r="A10" s="38"/>
      <c r="B10" s="78"/>
      <c r="C10" s="79">
        <v>6050</v>
      </c>
      <c r="D10" s="82" t="s">
        <v>292</v>
      </c>
      <c r="E10" s="103"/>
      <c r="F10" s="81"/>
      <c r="G10" s="65"/>
      <c r="H10" s="126">
        <v>200000</v>
      </c>
      <c r="I10" s="103">
        <v>76289.58</v>
      </c>
      <c r="J10" s="67">
        <f>I10/H10*100</f>
        <v>38.14479</v>
      </c>
    </row>
    <row r="11" spans="1:10" s="1" customFormat="1" ht="30">
      <c r="A11" s="36"/>
      <c r="B11" s="55"/>
      <c r="C11" s="56">
        <v>6058</v>
      </c>
      <c r="D11" s="83" t="s">
        <v>117</v>
      </c>
      <c r="E11" s="75"/>
      <c r="F11" s="58"/>
      <c r="G11" s="59"/>
      <c r="H11" s="75">
        <v>1576495</v>
      </c>
      <c r="I11" s="60">
        <v>506192.03</v>
      </c>
      <c r="J11" s="64">
        <f>I11/H11*100</f>
        <v>32.10869872723986</v>
      </c>
    </row>
    <row r="12" spans="1:10" s="1" customFormat="1" ht="44.25" customHeight="1">
      <c r="A12" s="38"/>
      <c r="B12" s="55"/>
      <c r="C12" s="56">
        <v>6059</v>
      </c>
      <c r="D12" s="83" t="s">
        <v>118</v>
      </c>
      <c r="E12" s="75"/>
      <c r="F12" s="61"/>
      <c r="G12" s="59"/>
      <c r="H12" s="75">
        <v>987937</v>
      </c>
      <c r="I12" s="75">
        <v>323962.9</v>
      </c>
      <c r="J12" s="67">
        <f>I12/H12*100</f>
        <v>32.79185818528914</v>
      </c>
    </row>
    <row r="13" spans="1:10" s="1" customFormat="1" ht="28.5" customHeight="1">
      <c r="A13" s="38"/>
      <c r="B13" s="63"/>
      <c r="C13" s="36">
        <v>6268</v>
      </c>
      <c r="D13" s="84" t="s">
        <v>119</v>
      </c>
      <c r="E13" s="64">
        <v>1576495</v>
      </c>
      <c r="F13" s="64">
        <v>0</v>
      </c>
      <c r="G13" s="64">
        <v>0</v>
      </c>
      <c r="H13" s="149"/>
      <c r="I13" s="149"/>
      <c r="J13" s="144"/>
    </row>
    <row r="14" spans="1:10" s="1" customFormat="1" ht="15.75">
      <c r="A14" s="92"/>
      <c r="B14" s="97" t="s">
        <v>121</v>
      </c>
      <c r="C14" s="92" t="s">
        <v>35</v>
      </c>
      <c r="D14" s="94" t="s">
        <v>120</v>
      </c>
      <c r="E14" s="95"/>
      <c r="F14" s="95"/>
      <c r="G14" s="96"/>
      <c r="H14" s="99">
        <f>H15</f>
        <v>8400</v>
      </c>
      <c r="I14" s="99">
        <f>I15</f>
        <v>8347.12</v>
      </c>
      <c r="J14" s="99">
        <f>J15</f>
        <v>99.3704761904762</v>
      </c>
    </row>
    <row r="15" spans="1:10" s="1" customFormat="1" ht="15.75">
      <c r="A15" s="38"/>
      <c r="B15" s="37"/>
      <c r="C15" s="38">
        <v>2850</v>
      </c>
      <c r="D15" s="85" t="s">
        <v>79</v>
      </c>
      <c r="E15" s="62"/>
      <c r="F15" s="62"/>
      <c r="G15" s="59"/>
      <c r="H15" s="67">
        <v>8400</v>
      </c>
      <c r="I15" s="67">
        <v>8347.12</v>
      </c>
      <c r="J15" s="67">
        <f>I15/H15*100</f>
        <v>99.3704761904762</v>
      </c>
    </row>
    <row r="16" spans="1:10" s="101" customFormat="1" ht="22.5" customHeight="1">
      <c r="A16" s="92"/>
      <c r="B16" s="97" t="s">
        <v>322</v>
      </c>
      <c r="C16" s="92" t="s">
        <v>35</v>
      </c>
      <c r="D16" s="94" t="s">
        <v>123</v>
      </c>
      <c r="E16" s="99">
        <f>E20</f>
        <v>102150</v>
      </c>
      <c r="F16" s="99">
        <f>F20</f>
        <v>0</v>
      </c>
      <c r="G16" s="96">
        <f>F16/E16*100</f>
        <v>0</v>
      </c>
      <c r="H16" s="99">
        <f>H17+H18+H19</f>
        <v>216165</v>
      </c>
      <c r="I16" s="99">
        <f>I17+I18+I19</f>
        <v>154062.75</v>
      </c>
      <c r="J16" s="100">
        <f>I16/H16*100</f>
        <v>71.27090417042537</v>
      </c>
    </row>
    <row r="17" spans="1:10" s="1" customFormat="1" ht="15.75">
      <c r="A17" s="38"/>
      <c r="B17" s="37"/>
      <c r="C17" s="38">
        <v>6050</v>
      </c>
      <c r="D17" s="85" t="s">
        <v>116</v>
      </c>
      <c r="E17" s="62"/>
      <c r="F17" s="62"/>
      <c r="G17" s="59"/>
      <c r="H17" s="67">
        <v>50000</v>
      </c>
      <c r="I17" s="67">
        <v>0</v>
      </c>
      <c r="J17" s="65">
        <f>I17/H17*100</f>
        <v>0</v>
      </c>
    </row>
    <row r="18" spans="1:10" s="1" customFormat="1" ht="30">
      <c r="A18" s="38"/>
      <c r="B18" s="37"/>
      <c r="C18" s="38">
        <v>6058</v>
      </c>
      <c r="D18" s="83" t="s">
        <v>117</v>
      </c>
      <c r="E18" s="62"/>
      <c r="F18" s="62"/>
      <c r="G18" s="59"/>
      <c r="H18" s="67">
        <v>102150</v>
      </c>
      <c r="I18" s="67">
        <v>93190</v>
      </c>
      <c r="J18" s="65">
        <f>I18/H18*100</f>
        <v>91.22858541360745</v>
      </c>
    </row>
    <row r="19" spans="1:10" s="1" customFormat="1" ht="30">
      <c r="A19" s="38"/>
      <c r="B19" s="37"/>
      <c r="C19" s="38">
        <v>6059</v>
      </c>
      <c r="D19" s="83" t="s">
        <v>323</v>
      </c>
      <c r="E19" s="62"/>
      <c r="F19" s="62"/>
      <c r="G19" s="59"/>
      <c r="H19" s="67">
        <v>64015</v>
      </c>
      <c r="I19" s="67">
        <v>60872.75</v>
      </c>
      <c r="J19" s="65">
        <f>I19/H19*100</f>
        <v>95.09138483168007</v>
      </c>
    </row>
    <row r="20" spans="1:10" s="1" customFormat="1" ht="45">
      <c r="A20" s="38"/>
      <c r="B20" s="37"/>
      <c r="C20" s="38">
        <v>6268</v>
      </c>
      <c r="D20" s="84" t="s">
        <v>119</v>
      </c>
      <c r="E20" s="67">
        <v>102150</v>
      </c>
      <c r="F20" s="67">
        <v>0</v>
      </c>
      <c r="G20" s="64">
        <f>F20/E20*100</f>
        <v>0</v>
      </c>
      <c r="H20" s="143"/>
      <c r="I20" s="148"/>
      <c r="J20" s="144"/>
    </row>
    <row r="21" spans="1:10" s="1" customFormat="1" ht="15.75">
      <c r="A21" s="92"/>
      <c r="B21" s="93" t="s">
        <v>9</v>
      </c>
      <c r="C21" s="92" t="s">
        <v>35</v>
      </c>
      <c r="D21" s="94" t="s">
        <v>124</v>
      </c>
      <c r="E21" s="99">
        <f>E22</f>
        <v>100101.02</v>
      </c>
      <c r="F21" s="99">
        <f>F22</f>
        <v>100099.92</v>
      </c>
      <c r="G21" s="96">
        <f>F21/E21*100</f>
        <v>99.99890111009857</v>
      </c>
      <c r="H21" s="99">
        <f>H22+H23+H24+H26+H25+H27+H28</f>
        <v>100101.01999999999</v>
      </c>
      <c r="I21" s="99">
        <f>SUM(I23:I28)</f>
        <v>100099.92</v>
      </c>
      <c r="J21" s="100">
        <f>I21/H21*100</f>
        <v>99.99890111009859</v>
      </c>
    </row>
    <row r="22" spans="1:10" s="1" customFormat="1" ht="45">
      <c r="A22" s="79"/>
      <c r="B22" s="79"/>
      <c r="C22" s="38">
        <v>2010</v>
      </c>
      <c r="D22" s="102" t="s">
        <v>277</v>
      </c>
      <c r="E22" s="103">
        <v>100101.02</v>
      </c>
      <c r="F22" s="103">
        <v>100099.92</v>
      </c>
      <c r="G22" s="65">
        <f>F22/E22*100</f>
        <v>99.99890111009857</v>
      </c>
      <c r="H22" s="81"/>
      <c r="I22" s="80"/>
      <c r="J22" s="62"/>
    </row>
    <row r="23" spans="1:10" s="1" customFormat="1" ht="19.5" customHeight="1">
      <c r="A23" s="79"/>
      <c r="B23" s="79"/>
      <c r="C23" s="38">
        <v>4110</v>
      </c>
      <c r="D23" s="106" t="s">
        <v>135</v>
      </c>
      <c r="E23" s="103"/>
      <c r="F23" s="103"/>
      <c r="G23" s="65"/>
      <c r="H23" s="103">
        <v>166.1</v>
      </c>
      <c r="I23" s="80">
        <v>166.1</v>
      </c>
      <c r="J23" s="67">
        <v>100</v>
      </c>
    </row>
    <row r="24" spans="1:10" s="1" customFormat="1" ht="21" customHeight="1">
      <c r="A24" s="79"/>
      <c r="B24" s="79"/>
      <c r="C24" s="38">
        <v>4120</v>
      </c>
      <c r="D24" s="106" t="s">
        <v>136</v>
      </c>
      <c r="E24" s="103"/>
      <c r="F24" s="103"/>
      <c r="G24" s="65"/>
      <c r="H24" s="103">
        <v>28.06</v>
      </c>
      <c r="I24" s="80">
        <v>26.96</v>
      </c>
      <c r="J24" s="67">
        <v>100</v>
      </c>
    </row>
    <row r="25" spans="1:10" s="1" customFormat="1" ht="15.75">
      <c r="A25" s="79"/>
      <c r="B25" s="79"/>
      <c r="C25" s="38">
        <v>4170</v>
      </c>
      <c r="D25" s="102" t="s">
        <v>85</v>
      </c>
      <c r="E25" s="103"/>
      <c r="F25" s="103"/>
      <c r="G25" s="65"/>
      <c r="H25" s="103">
        <v>1100</v>
      </c>
      <c r="I25" s="80">
        <v>1100</v>
      </c>
      <c r="J25" s="67">
        <v>100</v>
      </c>
    </row>
    <row r="26" spans="1:10" s="1" customFormat="1" ht="15.75">
      <c r="A26" s="38"/>
      <c r="B26" s="38"/>
      <c r="C26" s="38">
        <v>4210</v>
      </c>
      <c r="D26" s="85" t="s">
        <v>10</v>
      </c>
      <c r="E26" s="62"/>
      <c r="F26" s="62"/>
      <c r="G26" s="65"/>
      <c r="H26" s="62">
        <v>0</v>
      </c>
      <c r="I26" s="62">
        <v>0</v>
      </c>
      <c r="J26" s="67">
        <v>100</v>
      </c>
    </row>
    <row r="27" spans="1:10" s="1" customFormat="1" ht="15.75">
      <c r="A27" s="38"/>
      <c r="B27" s="38"/>
      <c r="C27" s="38">
        <v>4300</v>
      </c>
      <c r="D27" s="85" t="s">
        <v>8</v>
      </c>
      <c r="E27" s="62"/>
      <c r="F27" s="62"/>
      <c r="G27" s="65"/>
      <c r="H27" s="62">
        <v>668.6</v>
      </c>
      <c r="I27" s="65">
        <v>668.6</v>
      </c>
      <c r="J27" s="65">
        <f>I27/H27*100</f>
        <v>100</v>
      </c>
    </row>
    <row r="28" spans="1:10" s="1" customFormat="1" ht="15.75">
      <c r="A28" s="38"/>
      <c r="B28" s="38"/>
      <c r="C28" s="38">
        <v>4430</v>
      </c>
      <c r="D28" s="85" t="s">
        <v>187</v>
      </c>
      <c r="E28" s="62"/>
      <c r="F28" s="62"/>
      <c r="G28" s="65"/>
      <c r="H28" s="67">
        <v>98138.26</v>
      </c>
      <c r="I28" s="67">
        <v>98138.26</v>
      </c>
      <c r="J28" s="67">
        <f>I28/H28*100</f>
        <v>100</v>
      </c>
    </row>
    <row r="29" spans="1:10" s="2" customFormat="1" ht="15.75">
      <c r="A29" s="115" t="s">
        <v>286</v>
      </c>
      <c r="B29" s="68"/>
      <c r="C29" s="39" t="s">
        <v>35</v>
      </c>
      <c r="D29" s="69" t="s">
        <v>11</v>
      </c>
      <c r="E29" s="70">
        <f>E31</f>
        <v>5000</v>
      </c>
      <c r="F29" s="70">
        <f>F30</f>
        <v>2239.31</v>
      </c>
      <c r="G29" s="44">
        <f>F29/E29*100</f>
        <v>44.7862</v>
      </c>
      <c r="H29" s="135"/>
      <c r="I29" s="136"/>
      <c r="J29" s="137"/>
    </row>
    <row r="30" spans="1:10" s="1" customFormat="1" ht="15.75">
      <c r="A30" s="92"/>
      <c r="B30" s="92" t="s">
        <v>12</v>
      </c>
      <c r="C30" s="92" t="s">
        <v>35</v>
      </c>
      <c r="D30" s="104" t="s">
        <v>278</v>
      </c>
      <c r="E30" s="99">
        <f>E31</f>
        <v>5000</v>
      </c>
      <c r="F30" s="99">
        <f>F31</f>
        <v>2239.31</v>
      </c>
      <c r="G30" s="100">
        <f>F30/E30*100</f>
        <v>44.7862</v>
      </c>
      <c r="H30" s="140"/>
      <c r="I30" s="141"/>
      <c r="J30" s="142"/>
    </row>
    <row r="31" spans="1:10" s="1" customFormat="1" ht="21.75" customHeight="1">
      <c r="A31" s="38"/>
      <c r="B31" s="38"/>
      <c r="C31" s="108" t="s">
        <v>144</v>
      </c>
      <c r="D31" s="35" t="s">
        <v>125</v>
      </c>
      <c r="E31" s="67">
        <v>5000</v>
      </c>
      <c r="F31" s="67">
        <v>2239.31</v>
      </c>
      <c r="G31" s="65">
        <f>F31/E31*100</f>
        <v>44.7862</v>
      </c>
      <c r="H31" s="145"/>
      <c r="I31" s="145"/>
      <c r="J31" s="146"/>
    </row>
    <row r="32" spans="1:10" s="2" customFormat="1" ht="29.25">
      <c r="A32" s="39">
        <v>400</v>
      </c>
      <c r="B32" s="39"/>
      <c r="C32" s="39" t="s">
        <v>35</v>
      </c>
      <c r="D32" s="105" t="s">
        <v>132</v>
      </c>
      <c r="E32" s="70">
        <f>E34+E36</f>
        <v>65000</v>
      </c>
      <c r="F32" s="70">
        <f>F34+F36</f>
        <v>59140.86</v>
      </c>
      <c r="G32" s="45">
        <f>F32/E32*100</f>
        <v>90.98593846153847</v>
      </c>
      <c r="H32" s="135"/>
      <c r="I32" s="133"/>
      <c r="J32" s="147"/>
    </row>
    <row r="33" spans="1:10" s="10" customFormat="1" ht="15.75">
      <c r="A33" s="92"/>
      <c r="B33" s="93">
        <v>40002</v>
      </c>
      <c r="C33" s="92" t="s">
        <v>35</v>
      </c>
      <c r="D33" s="94" t="s">
        <v>127</v>
      </c>
      <c r="E33" s="99"/>
      <c r="F33" s="99"/>
      <c r="G33" s="100"/>
      <c r="H33" s="140"/>
      <c r="I33" s="138"/>
      <c r="J33" s="139"/>
    </row>
    <row r="34" spans="1:10" s="10" customFormat="1" ht="21.75" customHeight="1">
      <c r="A34" s="38"/>
      <c r="B34" s="38"/>
      <c r="C34" s="108" t="s">
        <v>129</v>
      </c>
      <c r="D34" s="85" t="s">
        <v>128</v>
      </c>
      <c r="E34" s="67">
        <v>52000</v>
      </c>
      <c r="F34" s="67">
        <v>49175.88</v>
      </c>
      <c r="G34" s="65">
        <f>F34/E34*100</f>
        <v>94.56899999999999</v>
      </c>
      <c r="H34" s="148"/>
      <c r="I34" s="143"/>
      <c r="J34" s="144"/>
    </row>
    <row r="35" spans="1:10" s="10" customFormat="1" ht="15.75">
      <c r="A35" s="92"/>
      <c r="B35" s="92">
        <v>40003</v>
      </c>
      <c r="C35" s="109"/>
      <c r="D35" s="94" t="s">
        <v>130</v>
      </c>
      <c r="E35" s="99"/>
      <c r="F35" s="99"/>
      <c r="G35" s="100"/>
      <c r="H35" s="141"/>
      <c r="I35" s="138"/>
      <c r="J35" s="139"/>
    </row>
    <row r="36" spans="1:10" s="10" customFormat="1" ht="23.25" customHeight="1">
      <c r="A36" s="38"/>
      <c r="B36" s="37"/>
      <c r="C36" s="108" t="s">
        <v>129</v>
      </c>
      <c r="D36" s="85" t="s">
        <v>128</v>
      </c>
      <c r="E36" s="67">
        <v>13000</v>
      </c>
      <c r="F36" s="67">
        <v>9964.98</v>
      </c>
      <c r="G36" s="65">
        <f>F36/E36*100</f>
        <v>76.6536923076923</v>
      </c>
      <c r="H36" s="145"/>
      <c r="I36" s="143"/>
      <c r="J36" s="144"/>
    </row>
    <row r="37" spans="1:10" s="1" customFormat="1" ht="15">
      <c r="A37" s="39">
        <v>600</v>
      </c>
      <c r="B37" s="68"/>
      <c r="C37" s="39" t="s">
        <v>35</v>
      </c>
      <c r="D37" s="105" t="s">
        <v>131</v>
      </c>
      <c r="E37" s="70">
        <f>E42</f>
        <v>409276.79</v>
      </c>
      <c r="F37" s="70">
        <f>F42</f>
        <v>241224.86</v>
      </c>
      <c r="G37" s="45">
        <f>F37/E37*100</f>
        <v>58.93929631338244</v>
      </c>
      <c r="H37" s="70">
        <f>H38+H40+H42</f>
        <v>726513.17</v>
      </c>
      <c r="I37" s="70">
        <f>I38+I40+I42</f>
        <v>233116.72999999995</v>
      </c>
      <c r="J37" s="70">
        <f aca="true" t="shared" si="0" ref="J37:J54">I37/H37*100</f>
        <v>32.087061821604685</v>
      </c>
    </row>
    <row r="38" spans="1:10" s="1" customFormat="1" ht="15.75">
      <c r="A38" s="39"/>
      <c r="B38" s="93">
        <v>60004</v>
      </c>
      <c r="C38" s="39"/>
      <c r="D38" s="105"/>
      <c r="E38" s="70"/>
      <c r="F38" s="70"/>
      <c r="G38" s="44"/>
      <c r="H38" s="99">
        <f>H39</f>
        <v>23247</v>
      </c>
      <c r="I38" s="99">
        <f>I39</f>
        <v>15750</v>
      </c>
      <c r="J38" s="70">
        <f>I38/H38*100</f>
        <v>67.75067750677508</v>
      </c>
    </row>
    <row r="39" spans="1:10" s="1" customFormat="1" ht="15.75">
      <c r="A39" s="38"/>
      <c r="B39" s="37"/>
      <c r="C39" s="38">
        <v>2310</v>
      </c>
      <c r="D39" s="85"/>
      <c r="E39" s="67"/>
      <c r="F39" s="67"/>
      <c r="G39" s="59"/>
      <c r="H39" s="67">
        <v>23247</v>
      </c>
      <c r="I39" s="67">
        <v>15750</v>
      </c>
      <c r="J39" s="67">
        <f>I39/H39*100</f>
        <v>67.75067750677508</v>
      </c>
    </row>
    <row r="40" spans="1:10" s="1" customFormat="1" ht="15.75">
      <c r="A40" s="92"/>
      <c r="B40" s="93">
        <v>60014</v>
      </c>
      <c r="C40" s="92"/>
      <c r="D40" s="94" t="s">
        <v>333</v>
      </c>
      <c r="E40" s="99"/>
      <c r="F40" s="99"/>
      <c r="G40" s="96"/>
      <c r="H40" s="99">
        <v>0</v>
      </c>
      <c r="I40" s="99">
        <v>0</v>
      </c>
      <c r="J40" s="99">
        <v>99.79</v>
      </c>
    </row>
    <row r="41" spans="1:10" s="1" customFormat="1" ht="30">
      <c r="A41" s="38"/>
      <c r="B41" s="37"/>
      <c r="C41" s="38">
        <v>6620</v>
      </c>
      <c r="D41" s="85" t="s">
        <v>334</v>
      </c>
      <c r="E41" s="67"/>
      <c r="F41" s="67"/>
      <c r="G41" s="59"/>
      <c r="H41" s="67">
        <v>0</v>
      </c>
      <c r="I41" s="67">
        <v>0</v>
      </c>
      <c r="J41" s="67"/>
    </row>
    <row r="42" spans="1:10" s="1" customFormat="1" ht="15.75">
      <c r="A42" s="92"/>
      <c r="B42" s="93">
        <v>60016</v>
      </c>
      <c r="C42" s="92" t="s">
        <v>35</v>
      </c>
      <c r="D42" s="94" t="s">
        <v>126</v>
      </c>
      <c r="E42" s="99">
        <f>E43+E55</f>
        <v>409276.79</v>
      </c>
      <c r="F42" s="99">
        <f>F43+F55</f>
        <v>241224.86</v>
      </c>
      <c r="G42" s="127">
        <f>F42/E42*100</f>
        <v>58.93929631338244</v>
      </c>
      <c r="H42" s="99">
        <f>SUM(H44:H54)</f>
        <v>703266.17</v>
      </c>
      <c r="I42" s="99">
        <f>SUM(I44:I54)</f>
        <v>217366.72999999995</v>
      </c>
      <c r="J42" s="99">
        <f t="shared" si="0"/>
        <v>30.908173785751693</v>
      </c>
    </row>
    <row r="43" spans="1:10" s="1" customFormat="1" ht="30">
      <c r="A43" s="38"/>
      <c r="B43" s="37"/>
      <c r="C43" s="38">
        <v>2700</v>
      </c>
      <c r="D43" s="85" t="s">
        <v>115</v>
      </c>
      <c r="E43" s="67">
        <v>289276.79</v>
      </c>
      <c r="F43" s="67">
        <v>241224.86</v>
      </c>
      <c r="G43" s="64">
        <f>F43/E43*100</f>
        <v>83.38894385546797</v>
      </c>
      <c r="H43" s="143"/>
      <c r="I43" s="143"/>
      <c r="J43" s="143"/>
    </row>
    <row r="44" spans="1:10" s="1" customFormat="1" ht="15.75">
      <c r="A44" s="38"/>
      <c r="B44" s="37"/>
      <c r="C44" s="38">
        <v>4010</v>
      </c>
      <c r="D44" s="85" t="s">
        <v>133</v>
      </c>
      <c r="E44" s="62"/>
      <c r="F44" s="62"/>
      <c r="G44" s="44"/>
      <c r="H44" s="67">
        <v>87888</v>
      </c>
      <c r="I44" s="67">
        <v>78664.86</v>
      </c>
      <c r="J44" s="67">
        <f t="shared" si="0"/>
        <v>89.50580283997816</v>
      </c>
    </row>
    <row r="45" spans="1:10" s="1" customFormat="1" ht="15.75">
      <c r="A45" s="38"/>
      <c r="B45" s="37"/>
      <c r="C45" s="38">
        <v>4040</v>
      </c>
      <c r="D45" s="85" t="s">
        <v>134</v>
      </c>
      <c r="E45" s="62"/>
      <c r="F45" s="62"/>
      <c r="G45" s="44"/>
      <c r="H45" s="67">
        <v>4259</v>
      </c>
      <c r="I45" s="67">
        <v>4258.6</v>
      </c>
      <c r="J45" s="67">
        <f t="shared" si="0"/>
        <v>99.99060812397276</v>
      </c>
    </row>
    <row r="46" spans="1:10" s="1" customFormat="1" ht="15.75">
      <c r="A46" s="46"/>
      <c r="B46" s="47"/>
      <c r="C46" s="46">
        <v>4110</v>
      </c>
      <c r="D46" s="106" t="s">
        <v>135</v>
      </c>
      <c r="E46" s="48"/>
      <c r="F46" s="48"/>
      <c r="G46" s="44"/>
      <c r="H46" s="49">
        <v>19815</v>
      </c>
      <c r="I46" s="49">
        <v>13244.26</v>
      </c>
      <c r="J46" s="49">
        <f t="shared" si="0"/>
        <v>66.83956598536463</v>
      </c>
    </row>
    <row r="47" spans="1:10" s="1" customFormat="1" ht="15.75">
      <c r="A47" s="46"/>
      <c r="B47" s="47"/>
      <c r="C47" s="46">
        <v>4120</v>
      </c>
      <c r="D47" s="106" t="s">
        <v>136</v>
      </c>
      <c r="E47" s="48"/>
      <c r="F47" s="48"/>
      <c r="G47" s="44"/>
      <c r="H47" s="49">
        <v>2729</v>
      </c>
      <c r="I47" s="49">
        <v>2137.06</v>
      </c>
      <c r="J47" s="49">
        <f t="shared" si="0"/>
        <v>78.30927079516307</v>
      </c>
    </row>
    <row r="48" spans="1:10" s="1" customFormat="1" ht="15.75">
      <c r="A48" s="46"/>
      <c r="B48" s="47"/>
      <c r="C48" s="46">
        <v>4170</v>
      </c>
      <c r="D48" s="102" t="s">
        <v>85</v>
      </c>
      <c r="E48" s="48"/>
      <c r="F48" s="48"/>
      <c r="G48" s="44"/>
      <c r="H48" s="49">
        <v>20000</v>
      </c>
      <c r="I48" s="49">
        <v>11310.12</v>
      </c>
      <c r="J48" s="49">
        <f t="shared" si="0"/>
        <v>56.5506</v>
      </c>
    </row>
    <row r="49" spans="1:10" s="1" customFormat="1" ht="15.75">
      <c r="A49" s="46"/>
      <c r="B49" s="47"/>
      <c r="C49" s="46">
        <v>4210</v>
      </c>
      <c r="D49" s="106" t="s">
        <v>137</v>
      </c>
      <c r="E49" s="48"/>
      <c r="F49" s="48"/>
      <c r="G49" s="44"/>
      <c r="H49" s="49">
        <v>1000</v>
      </c>
      <c r="I49" s="49">
        <v>0</v>
      </c>
      <c r="J49" s="49">
        <f t="shared" si="0"/>
        <v>0</v>
      </c>
    </row>
    <row r="50" spans="1:10" s="1" customFormat="1" ht="15.75">
      <c r="A50" s="46"/>
      <c r="B50" s="47"/>
      <c r="C50" s="46">
        <v>4270</v>
      </c>
      <c r="D50" s="106" t="s">
        <v>138</v>
      </c>
      <c r="E50" s="48"/>
      <c r="F50" s="48"/>
      <c r="G50" s="44"/>
      <c r="H50" s="49">
        <v>253276.79</v>
      </c>
      <c r="I50" s="49">
        <v>44570.7</v>
      </c>
      <c r="J50" s="49">
        <f t="shared" si="0"/>
        <v>17.597625112036518</v>
      </c>
    </row>
    <row r="51" spans="1:10" s="1" customFormat="1" ht="15.75">
      <c r="A51" s="46"/>
      <c r="B51" s="47"/>
      <c r="C51" s="46">
        <v>4280</v>
      </c>
      <c r="D51" s="106" t="s">
        <v>139</v>
      </c>
      <c r="E51" s="48"/>
      <c r="F51" s="48"/>
      <c r="G51" s="44"/>
      <c r="H51" s="49">
        <v>400</v>
      </c>
      <c r="I51" s="49">
        <v>228.3</v>
      </c>
      <c r="J51" s="49">
        <f t="shared" si="0"/>
        <v>57.074999999999996</v>
      </c>
    </row>
    <row r="52" spans="1:10" s="1" customFormat="1" ht="15.75">
      <c r="A52" s="46"/>
      <c r="B52" s="47"/>
      <c r="C52" s="46">
        <v>4300</v>
      </c>
      <c r="D52" s="106" t="s">
        <v>8</v>
      </c>
      <c r="E52" s="48"/>
      <c r="F52" s="48"/>
      <c r="G52" s="44"/>
      <c r="H52" s="49">
        <v>70343.1</v>
      </c>
      <c r="I52" s="49">
        <v>59397.55</v>
      </c>
      <c r="J52" s="49">
        <f t="shared" si="0"/>
        <v>84.43976736879665</v>
      </c>
    </row>
    <row r="53" spans="1:10" s="1" customFormat="1" ht="15.75">
      <c r="A53" s="46"/>
      <c r="B53" s="47"/>
      <c r="C53" s="46">
        <v>4440</v>
      </c>
      <c r="D53" s="106" t="s">
        <v>159</v>
      </c>
      <c r="E53" s="48"/>
      <c r="F53" s="48"/>
      <c r="G53" s="44"/>
      <c r="H53" s="49">
        <v>3555.28</v>
      </c>
      <c r="I53" s="49">
        <v>3555.28</v>
      </c>
      <c r="J53" s="49">
        <f t="shared" si="0"/>
        <v>100</v>
      </c>
    </row>
    <row r="54" spans="1:10" s="1" customFormat="1" ht="15.75">
      <c r="A54" s="46"/>
      <c r="B54" s="47"/>
      <c r="C54" s="46">
        <v>6050</v>
      </c>
      <c r="D54" s="106" t="s">
        <v>140</v>
      </c>
      <c r="E54" s="48"/>
      <c r="F54" s="48"/>
      <c r="G54" s="44"/>
      <c r="H54" s="49">
        <v>240000</v>
      </c>
      <c r="I54" s="49">
        <v>0</v>
      </c>
      <c r="J54" s="49">
        <f t="shared" si="0"/>
        <v>0</v>
      </c>
    </row>
    <row r="55" spans="1:10" s="1" customFormat="1" ht="30">
      <c r="A55" s="46"/>
      <c r="B55" s="47"/>
      <c r="C55" s="46">
        <v>6290</v>
      </c>
      <c r="D55" s="106" t="s">
        <v>303</v>
      </c>
      <c r="E55" s="49">
        <v>120000</v>
      </c>
      <c r="F55" s="49"/>
      <c r="G55" s="43">
        <f>F55/E55*100</f>
        <v>0</v>
      </c>
      <c r="H55" s="49"/>
      <c r="I55" s="49"/>
      <c r="J55" s="49"/>
    </row>
    <row r="56" spans="1:10" s="2" customFormat="1" ht="15.75">
      <c r="A56" s="71">
        <v>700</v>
      </c>
      <c r="B56" s="72"/>
      <c r="C56" s="71" t="s">
        <v>35</v>
      </c>
      <c r="D56" s="107" t="s">
        <v>13</v>
      </c>
      <c r="E56" s="73">
        <f>E57+E59</f>
        <v>653685</v>
      </c>
      <c r="F56" s="73">
        <f>F57+F59</f>
        <v>313409.61000000004</v>
      </c>
      <c r="G56" s="70">
        <f>F56/E56*100</f>
        <v>47.94505151563827</v>
      </c>
      <c r="H56" s="73">
        <f>H57+H59</f>
        <v>230590.44</v>
      </c>
      <c r="I56" s="73">
        <f>I57+I59</f>
        <v>194608.29</v>
      </c>
      <c r="J56" s="73">
        <f>I56/H56*100</f>
        <v>84.39564537020703</v>
      </c>
    </row>
    <row r="57" spans="1:10" s="1" customFormat="1" ht="30">
      <c r="A57" s="92"/>
      <c r="B57" s="110">
        <v>70004</v>
      </c>
      <c r="C57" s="111" t="s">
        <v>35</v>
      </c>
      <c r="D57" s="112" t="s">
        <v>141</v>
      </c>
      <c r="E57" s="113">
        <f>E58</f>
        <v>58000</v>
      </c>
      <c r="F57" s="113">
        <f>F58</f>
        <v>44777.75</v>
      </c>
      <c r="G57" s="99">
        <f>F57/E57*100</f>
        <v>77.20301724137931</v>
      </c>
      <c r="H57" s="153"/>
      <c r="I57" s="152"/>
      <c r="J57" s="138"/>
    </row>
    <row r="58" spans="1:10" s="1" customFormat="1" ht="20.25" customHeight="1">
      <c r="A58" s="38"/>
      <c r="B58" s="78"/>
      <c r="C58" s="114" t="s">
        <v>129</v>
      </c>
      <c r="D58" s="82" t="s">
        <v>142</v>
      </c>
      <c r="E58" s="103">
        <v>58000</v>
      </c>
      <c r="F58" s="103">
        <v>44777.75</v>
      </c>
      <c r="G58" s="67">
        <f>F58/E58*100</f>
        <v>77.20301724137931</v>
      </c>
      <c r="H58" s="155"/>
      <c r="I58" s="154"/>
      <c r="J58" s="143"/>
    </row>
    <row r="59" spans="1:10" s="1" customFormat="1" ht="15.75">
      <c r="A59" s="92"/>
      <c r="B59" s="93">
        <v>70005</v>
      </c>
      <c r="C59" s="92" t="s">
        <v>35</v>
      </c>
      <c r="D59" s="94" t="s">
        <v>146</v>
      </c>
      <c r="E59" s="99">
        <f>SUM(E60:E73)</f>
        <v>595685</v>
      </c>
      <c r="F59" s="99">
        <f>SUM(F60:F72)</f>
        <v>268631.86000000004</v>
      </c>
      <c r="G59" s="127">
        <f>F59/E59*100</f>
        <v>45.09629418232792</v>
      </c>
      <c r="H59" s="99">
        <f>SUM(H60:H67)</f>
        <v>230590.44</v>
      </c>
      <c r="I59" s="99">
        <f>SUM(I60:I67)</f>
        <v>194608.29</v>
      </c>
      <c r="J59" s="99">
        <f aca="true" t="shared" si="1" ref="J59:J66">I59/H59*100</f>
        <v>84.39564537020703</v>
      </c>
    </row>
    <row r="60" spans="1:10" s="1" customFormat="1" ht="20.25" customHeight="1">
      <c r="A60" s="92"/>
      <c r="B60" s="93"/>
      <c r="C60" s="38">
        <v>4210</v>
      </c>
      <c r="D60" s="85" t="s">
        <v>137</v>
      </c>
      <c r="E60" s="143"/>
      <c r="F60" s="143"/>
      <c r="G60" s="149"/>
      <c r="H60" s="67">
        <v>15000</v>
      </c>
      <c r="I60" s="67">
        <v>13882.46</v>
      </c>
      <c r="J60" s="67">
        <v>0</v>
      </c>
    </row>
    <row r="61" spans="1:10" s="1" customFormat="1" ht="20.25" customHeight="1">
      <c r="A61" s="38"/>
      <c r="B61" s="37"/>
      <c r="C61" s="38">
        <v>4260</v>
      </c>
      <c r="D61" s="85" t="s">
        <v>147</v>
      </c>
      <c r="E61" s="143"/>
      <c r="F61" s="143"/>
      <c r="G61" s="149"/>
      <c r="H61" s="67">
        <v>63000</v>
      </c>
      <c r="I61" s="67">
        <v>56146.05</v>
      </c>
      <c r="J61" s="67">
        <f t="shared" si="1"/>
        <v>89.12071428571429</v>
      </c>
    </row>
    <row r="62" spans="1:10" s="1" customFormat="1" ht="20.25" customHeight="1">
      <c r="A62" s="38"/>
      <c r="B62" s="37"/>
      <c r="C62" s="38">
        <v>4270</v>
      </c>
      <c r="D62" s="85" t="s">
        <v>138</v>
      </c>
      <c r="E62" s="143"/>
      <c r="F62" s="143"/>
      <c r="G62" s="149"/>
      <c r="H62" s="67">
        <v>37000</v>
      </c>
      <c r="I62" s="67">
        <v>32584.82</v>
      </c>
      <c r="J62" s="67">
        <f t="shared" si="1"/>
        <v>88.06708108108108</v>
      </c>
    </row>
    <row r="63" spans="1:10" s="1" customFormat="1" ht="15.75">
      <c r="A63" s="38"/>
      <c r="B63" s="37"/>
      <c r="C63" s="38">
        <v>4300</v>
      </c>
      <c r="D63" s="85" t="s">
        <v>148</v>
      </c>
      <c r="E63" s="143"/>
      <c r="F63" s="143"/>
      <c r="G63" s="143"/>
      <c r="H63" s="67">
        <v>64090.44</v>
      </c>
      <c r="I63" s="67">
        <v>62900.16</v>
      </c>
      <c r="J63" s="67">
        <f t="shared" si="1"/>
        <v>98.14281193887886</v>
      </c>
    </row>
    <row r="64" spans="1:10" s="1" customFormat="1" ht="21" customHeight="1">
      <c r="A64" s="38"/>
      <c r="B64" s="37"/>
      <c r="C64" s="38">
        <v>4430</v>
      </c>
      <c r="D64" s="85" t="s">
        <v>149</v>
      </c>
      <c r="E64" s="143"/>
      <c r="F64" s="143"/>
      <c r="G64" s="143"/>
      <c r="H64" s="67">
        <v>1500</v>
      </c>
      <c r="I64" s="67">
        <v>1448.8</v>
      </c>
      <c r="J64" s="67">
        <f t="shared" si="1"/>
        <v>96.58666666666666</v>
      </c>
    </row>
    <row r="65" spans="1:10" s="1" customFormat="1" ht="15.75">
      <c r="A65" s="38"/>
      <c r="B65" s="37"/>
      <c r="C65" s="38">
        <v>4530</v>
      </c>
      <c r="D65" s="85" t="s">
        <v>150</v>
      </c>
      <c r="E65" s="143"/>
      <c r="F65" s="143"/>
      <c r="G65" s="156"/>
      <c r="H65" s="67">
        <v>30000</v>
      </c>
      <c r="I65" s="67">
        <v>27646</v>
      </c>
      <c r="J65" s="67">
        <f t="shared" si="1"/>
        <v>92.15333333333334</v>
      </c>
    </row>
    <row r="66" spans="1:10" s="1" customFormat="1" ht="15.75">
      <c r="A66" s="38"/>
      <c r="B66" s="37"/>
      <c r="C66" s="38">
        <v>6050</v>
      </c>
      <c r="D66" s="85" t="s">
        <v>116</v>
      </c>
      <c r="E66" s="143"/>
      <c r="F66" s="148"/>
      <c r="G66" s="156"/>
      <c r="H66" s="67">
        <v>20000</v>
      </c>
      <c r="I66" s="67">
        <v>0</v>
      </c>
      <c r="J66" s="67">
        <f t="shared" si="1"/>
        <v>0</v>
      </c>
    </row>
    <row r="67" spans="1:10" s="1" customFormat="1" ht="30">
      <c r="A67" s="38"/>
      <c r="B67" s="37"/>
      <c r="C67" s="38">
        <v>6060</v>
      </c>
      <c r="D67" s="85" t="s">
        <v>324</v>
      </c>
      <c r="E67" s="143"/>
      <c r="F67" s="143"/>
      <c r="G67" s="156"/>
      <c r="H67" s="67">
        <v>0</v>
      </c>
      <c r="I67" s="67">
        <v>0</v>
      </c>
      <c r="J67" s="67"/>
    </row>
    <row r="68" spans="1:10" s="1" customFormat="1" ht="30">
      <c r="A68" s="38"/>
      <c r="B68" s="38"/>
      <c r="C68" s="108" t="s">
        <v>143</v>
      </c>
      <c r="D68" s="85" t="s">
        <v>151</v>
      </c>
      <c r="E68" s="67">
        <v>22335</v>
      </c>
      <c r="F68" s="67">
        <v>21724.07</v>
      </c>
      <c r="G68" s="65">
        <f aca="true" t="shared" si="2" ref="G68:G73">F68/E68*100</f>
        <v>97.26469666442803</v>
      </c>
      <c r="H68" s="145"/>
      <c r="I68" s="145"/>
      <c r="J68" s="147"/>
    </row>
    <row r="69" spans="1:10" s="1" customFormat="1" ht="30">
      <c r="A69" s="38"/>
      <c r="B69" s="38"/>
      <c r="C69" s="108" t="s">
        <v>296</v>
      </c>
      <c r="D69" s="85" t="s">
        <v>293</v>
      </c>
      <c r="E69" s="67">
        <v>118750</v>
      </c>
      <c r="F69" s="67">
        <v>152043.95</v>
      </c>
      <c r="G69" s="65">
        <f t="shared" si="2"/>
        <v>128.0370105263158</v>
      </c>
      <c r="H69" s="145"/>
      <c r="I69" s="145"/>
      <c r="J69" s="147"/>
    </row>
    <row r="70" spans="1:10" s="1" customFormat="1" ht="30">
      <c r="A70" s="38"/>
      <c r="B70" s="38"/>
      <c r="C70" s="108" t="s">
        <v>144</v>
      </c>
      <c r="D70" s="85" t="s">
        <v>152</v>
      </c>
      <c r="E70" s="67">
        <v>3400</v>
      </c>
      <c r="F70" s="67">
        <v>298.9</v>
      </c>
      <c r="G70" s="67">
        <f t="shared" si="2"/>
        <v>8.791176470588233</v>
      </c>
      <c r="H70" s="145"/>
      <c r="I70" s="145"/>
      <c r="J70" s="147"/>
    </row>
    <row r="71" spans="1:10" s="1" customFormat="1" ht="30">
      <c r="A71" s="38"/>
      <c r="B71" s="38"/>
      <c r="C71" s="108" t="s">
        <v>304</v>
      </c>
      <c r="D71" s="85" t="s">
        <v>305</v>
      </c>
      <c r="E71" s="67">
        <v>433000</v>
      </c>
      <c r="F71" s="67">
        <v>89814.55</v>
      </c>
      <c r="G71" s="67">
        <f t="shared" si="2"/>
        <v>20.742390300230948</v>
      </c>
      <c r="H71" s="145"/>
      <c r="I71" s="145"/>
      <c r="J71" s="147"/>
    </row>
    <row r="72" spans="1:10" s="1" customFormat="1" ht="28.5" customHeight="1">
      <c r="A72" s="38"/>
      <c r="B72" s="38"/>
      <c r="C72" s="108" t="s">
        <v>145</v>
      </c>
      <c r="D72" s="85" t="s">
        <v>153</v>
      </c>
      <c r="E72" s="67">
        <v>8200</v>
      </c>
      <c r="F72" s="67">
        <v>4750.39</v>
      </c>
      <c r="G72" s="65">
        <f t="shared" si="2"/>
        <v>57.931585365853664</v>
      </c>
      <c r="H72" s="145"/>
      <c r="I72" s="145"/>
      <c r="J72" s="147"/>
    </row>
    <row r="73" spans="1:10" s="1" customFormat="1" ht="45">
      <c r="A73" s="38"/>
      <c r="B73" s="37"/>
      <c r="C73" s="108" t="s">
        <v>306</v>
      </c>
      <c r="D73" s="85" t="s">
        <v>307</v>
      </c>
      <c r="E73" s="67">
        <v>10000</v>
      </c>
      <c r="F73" s="67">
        <v>0</v>
      </c>
      <c r="G73" s="59">
        <f t="shared" si="2"/>
        <v>0</v>
      </c>
      <c r="H73" s="145"/>
      <c r="I73" s="145"/>
      <c r="J73" s="147"/>
    </row>
    <row r="74" spans="1:10" s="1" customFormat="1" ht="18" customHeight="1">
      <c r="A74" s="39">
        <v>710</v>
      </c>
      <c r="B74" s="68"/>
      <c r="C74" s="115" t="s">
        <v>35</v>
      </c>
      <c r="D74" s="105" t="s">
        <v>154</v>
      </c>
      <c r="E74" s="133"/>
      <c r="F74" s="135"/>
      <c r="G74" s="134"/>
      <c r="H74" s="70">
        <v>500</v>
      </c>
      <c r="I74" s="70">
        <v>0</v>
      </c>
      <c r="J74" s="70">
        <v>0</v>
      </c>
    </row>
    <row r="75" spans="1:10" s="1" customFormat="1" ht="20.25" customHeight="1">
      <c r="A75" s="92"/>
      <c r="B75" s="92">
        <v>71035</v>
      </c>
      <c r="C75" s="92" t="s">
        <v>35</v>
      </c>
      <c r="D75" s="94" t="s">
        <v>155</v>
      </c>
      <c r="E75" s="138"/>
      <c r="F75" s="138"/>
      <c r="G75" s="139"/>
      <c r="H75" s="99">
        <v>500</v>
      </c>
      <c r="I75" s="99">
        <v>0</v>
      </c>
      <c r="J75" s="99">
        <v>0</v>
      </c>
    </row>
    <row r="76" spans="1:10" ht="20.25" customHeight="1">
      <c r="A76" s="38"/>
      <c r="B76" s="38"/>
      <c r="C76" s="38">
        <v>4210</v>
      </c>
      <c r="D76" s="85" t="s">
        <v>137</v>
      </c>
      <c r="E76" s="143"/>
      <c r="F76" s="143"/>
      <c r="G76" s="144"/>
      <c r="H76" s="67">
        <v>500</v>
      </c>
      <c r="I76" s="67">
        <v>0</v>
      </c>
      <c r="J76" s="70">
        <v>0</v>
      </c>
    </row>
    <row r="77" spans="1:10" s="5" customFormat="1" ht="21" customHeight="1">
      <c r="A77" s="39">
        <v>750</v>
      </c>
      <c r="B77" s="68"/>
      <c r="C77" s="39" t="s">
        <v>35</v>
      </c>
      <c r="D77" s="105" t="s">
        <v>19</v>
      </c>
      <c r="E77" s="70">
        <f>E78+E94+E117+E125</f>
        <v>50747</v>
      </c>
      <c r="F77" s="70">
        <f>F78+F94+F117+F125</f>
        <v>56134.08</v>
      </c>
      <c r="G77" s="44">
        <f>F77/E77*100</f>
        <v>110.61556348158513</v>
      </c>
      <c r="H77" s="70">
        <f>H78+H90+H94+H117+H125</f>
        <v>1386710</v>
      </c>
      <c r="I77" s="70">
        <f>I78+I90+I94+I117+I125</f>
        <v>1324050.16</v>
      </c>
      <c r="J77" s="45">
        <f>I77/H77*100</f>
        <v>95.48140274462577</v>
      </c>
    </row>
    <row r="78" spans="1:10" ht="15">
      <c r="A78" s="92"/>
      <c r="B78" s="92">
        <v>75011</v>
      </c>
      <c r="C78" s="92" t="s">
        <v>35</v>
      </c>
      <c r="D78" s="94" t="s">
        <v>156</v>
      </c>
      <c r="E78" s="99">
        <f>E79</f>
        <v>21878</v>
      </c>
      <c r="F78" s="99">
        <f>F79</f>
        <v>21878</v>
      </c>
      <c r="G78" s="90">
        <f>F78/E78*100</f>
        <v>100</v>
      </c>
      <c r="H78" s="99">
        <f>SUM(H80:H89)</f>
        <v>81189</v>
      </c>
      <c r="I78" s="99">
        <f>SUM(I80:I89)</f>
        <v>79522.92999999998</v>
      </c>
      <c r="J78" s="100">
        <f>I78/H78*100</f>
        <v>97.94791166290997</v>
      </c>
    </row>
    <row r="79" spans="1:10" ht="30">
      <c r="A79" s="38"/>
      <c r="B79" s="38"/>
      <c r="C79" s="38">
        <v>2010</v>
      </c>
      <c r="D79" s="85" t="s">
        <v>157</v>
      </c>
      <c r="E79" s="67">
        <v>21878</v>
      </c>
      <c r="F79" s="67">
        <v>21878</v>
      </c>
      <c r="G79" s="65">
        <f>F79/E79*100</f>
        <v>100</v>
      </c>
      <c r="H79" s="145"/>
      <c r="I79" s="145"/>
      <c r="J79" s="145"/>
    </row>
    <row r="80" spans="1:10" ht="15">
      <c r="A80" s="38"/>
      <c r="B80" s="38"/>
      <c r="C80" s="38">
        <v>4010</v>
      </c>
      <c r="D80" s="85" t="s">
        <v>20</v>
      </c>
      <c r="E80" s="143"/>
      <c r="F80" s="148"/>
      <c r="G80" s="147"/>
      <c r="H80" s="67">
        <v>61409</v>
      </c>
      <c r="I80" s="67">
        <v>61297.84</v>
      </c>
      <c r="J80" s="67">
        <f aca="true" t="shared" si="3" ref="J80:J87">I80/H80*100</f>
        <v>99.81898418798548</v>
      </c>
    </row>
    <row r="81" spans="1:10" ht="15">
      <c r="A81" s="38"/>
      <c r="B81" s="38"/>
      <c r="C81" s="38">
        <v>4040</v>
      </c>
      <c r="D81" s="85" t="s">
        <v>20</v>
      </c>
      <c r="E81" s="143"/>
      <c r="F81" s="145"/>
      <c r="G81" s="134"/>
      <c r="H81" s="67">
        <v>4840</v>
      </c>
      <c r="I81" s="67">
        <v>4839.4</v>
      </c>
      <c r="J81" s="67">
        <f t="shared" si="3"/>
        <v>99.98760330578511</v>
      </c>
    </row>
    <row r="82" spans="1:10" ht="15">
      <c r="A82" s="38"/>
      <c r="B82" s="37"/>
      <c r="C82" s="38">
        <v>4110</v>
      </c>
      <c r="D82" s="85" t="s">
        <v>21</v>
      </c>
      <c r="E82" s="143"/>
      <c r="F82" s="145"/>
      <c r="G82" s="134"/>
      <c r="H82" s="67">
        <v>10005</v>
      </c>
      <c r="I82" s="67">
        <v>9935.68</v>
      </c>
      <c r="J82" s="67">
        <f t="shared" si="3"/>
        <v>99.3071464267866</v>
      </c>
    </row>
    <row r="83" spans="1:10" ht="15">
      <c r="A83" s="38"/>
      <c r="B83" s="37"/>
      <c r="C83" s="38">
        <v>4210</v>
      </c>
      <c r="D83" s="85" t="s">
        <v>10</v>
      </c>
      <c r="E83" s="143"/>
      <c r="F83" s="145"/>
      <c r="G83" s="134"/>
      <c r="H83" s="67">
        <v>1588.3</v>
      </c>
      <c r="I83" s="67">
        <v>1153.01</v>
      </c>
      <c r="J83" s="67">
        <f t="shared" si="3"/>
        <v>72.59396839388025</v>
      </c>
    </row>
    <row r="84" spans="1:10" ht="15">
      <c r="A84" s="38"/>
      <c r="B84" s="37"/>
      <c r="C84" s="38">
        <v>4300</v>
      </c>
      <c r="D84" s="85" t="s">
        <v>148</v>
      </c>
      <c r="E84" s="143"/>
      <c r="F84" s="145"/>
      <c r="G84" s="134"/>
      <c r="H84" s="67">
        <v>400</v>
      </c>
      <c r="I84" s="67">
        <v>138.8</v>
      </c>
      <c r="J84" s="67">
        <v>7.1</v>
      </c>
    </row>
    <row r="85" spans="1:10" ht="15">
      <c r="A85" s="38"/>
      <c r="B85" s="37"/>
      <c r="C85" s="38">
        <v>4410</v>
      </c>
      <c r="D85" s="85" t="s">
        <v>158</v>
      </c>
      <c r="E85" s="143"/>
      <c r="F85" s="145"/>
      <c r="G85" s="134"/>
      <c r="H85" s="67">
        <v>250</v>
      </c>
      <c r="I85" s="67">
        <v>21.5</v>
      </c>
      <c r="J85" s="67">
        <f t="shared" si="3"/>
        <v>8.6</v>
      </c>
    </row>
    <row r="86" spans="1:10" ht="15">
      <c r="A86" s="38"/>
      <c r="B86" s="37"/>
      <c r="C86" s="38">
        <v>4440</v>
      </c>
      <c r="D86" s="85" t="s">
        <v>159</v>
      </c>
      <c r="E86" s="143"/>
      <c r="F86" s="145"/>
      <c r="G86" s="134"/>
      <c r="H86" s="67">
        <v>2096.7</v>
      </c>
      <c r="I86" s="67">
        <v>2096.7</v>
      </c>
      <c r="J86" s="67">
        <f t="shared" si="3"/>
        <v>100</v>
      </c>
    </row>
    <row r="87" spans="1:10" ht="30">
      <c r="A87" s="38"/>
      <c r="B87" s="37"/>
      <c r="C87" s="38">
        <v>4700</v>
      </c>
      <c r="D87" s="85" t="s">
        <v>160</v>
      </c>
      <c r="E87" s="143"/>
      <c r="F87" s="145"/>
      <c r="G87" s="134"/>
      <c r="H87" s="67">
        <v>600</v>
      </c>
      <c r="I87" s="67">
        <v>40</v>
      </c>
      <c r="J87" s="67">
        <f t="shared" si="3"/>
        <v>6.666666666666667</v>
      </c>
    </row>
    <row r="88" spans="1:10" ht="30">
      <c r="A88" s="38"/>
      <c r="B88" s="37"/>
      <c r="C88" s="38">
        <v>4740</v>
      </c>
      <c r="D88" s="85" t="s">
        <v>161</v>
      </c>
      <c r="E88" s="143"/>
      <c r="F88" s="145"/>
      <c r="G88" s="134"/>
      <c r="H88" s="67">
        <v>0</v>
      </c>
      <c r="I88" s="67">
        <v>0</v>
      </c>
      <c r="J88" s="67"/>
    </row>
    <row r="89" spans="1:10" ht="30">
      <c r="A89" s="38"/>
      <c r="B89" s="37"/>
      <c r="C89" s="38">
        <v>4750</v>
      </c>
      <c r="D89" s="85" t="s">
        <v>162</v>
      </c>
      <c r="E89" s="143"/>
      <c r="F89" s="145"/>
      <c r="G89" s="147"/>
      <c r="H89" s="67">
        <v>0</v>
      </c>
      <c r="I89" s="67">
        <v>0</v>
      </c>
      <c r="J89" s="67"/>
    </row>
    <row r="90" spans="1:10" ht="15">
      <c r="A90" s="92"/>
      <c r="B90" s="93">
        <v>75022</v>
      </c>
      <c r="C90" s="92" t="s">
        <v>35</v>
      </c>
      <c r="D90" s="94" t="s">
        <v>171</v>
      </c>
      <c r="E90" s="138"/>
      <c r="F90" s="141"/>
      <c r="G90" s="139"/>
      <c r="H90" s="98">
        <f>H91+H92+H93</f>
        <v>73700</v>
      </c>
      <c r="I90" s="99">
        <f>I91+I92+I93</f>
        <v>73302.26000000001</v>
      </c>
      <c r="J90" s="100">
        <f>I90/H90*100</f>
        <v>99.46032564450476</v>
      </c>
    </row>
    <row r="91" spans="1:10" ht="15">
      <c r="A91" s="38"/>
      <c r="B91" s="37"/>
      <c r="C91" s="38">
        <v>3030</v>
      </c>
      <c r="D91" s="85" t="s">
        <v>28</v>
      </c>
      <c r="E91" s="143"/>
      <c r="F91" s="145"/>
      <c r="G91" s="134"/>
      <c r="H91" s="66">
        <v>71130</v>
      </c>
      <c r="I91" s="67">
        <v>71124.99</v>
      </c>
      <c r="J91" s="65">
        <f>I91/H91*100</f>
        <v>99.99295655841418</v>
      </c>
    </row>
    <row r="92" spans="1:10" ht="15.75" customHeight="1">
      <c r="A92" s="38"/>
      <c r="B92" s="37"/>
      <c r="C92" s="38">
        <v>4210</v>
      </c>
      <c r="D92" s="85" t="s">
        <v>10</v>
      </c>
      <c r="E92" s="143"/>
      <c r="F92" s="145"/>
      <c r="G92" s="134"/>
      <c r="H92" s="66">
        <v>2370</v>
      </c>
      <c r="I92" s="67">
        <v>2149.21</v>
      </c>
      <c r="J92" s="65">
        <f>I92/H92*100</f>
        <v>90.68396624472574</v>
      </c>
    </row>
    <row r="93" spans="1:10" ht="15.75" customHeight="1">
      <c r="A93" s="38"/>
      <c r="B93" s="37"/>
      <c r="C93" s="38">
        <v>4300</v>
      </c>
      <c r="D93" s="85" t="s">
        <v>8</v>
      </c>
      <c r="E93" s="143"/>
      <c r="F93" s="145"/>
      <c r="G93" s="134"/>
      <c r="H93" s="66">
        <v>200</v>
      </c>
      <c r="I93" s="67">
        <v>28.06</v>
      </c>
      <c r="J93" s="65">
        <f>I93/H93*100</f>
        <v>14.029999999999998</v>
      </c>
    </row>
    <row r="94" spans="1:10" ht="15">
      <c r="A94" s="92"/>
      <c r="B94" s="93">
        <v>75023</v>
      </c>
      <c r="C94" s="92" t="s">
        <v>35</v>
      </c>
      <c r="D94" s="94" t="s">
        <v>172</v>
      </c>
      <c r="E94" s="99">
        <f>E95</f>
        <v>5500</v>
      </c>
      <c r="F94" s="99">
        <f>F95</f>
        <v>10935.22</v>
      </c>
      <c r="G94" s="127">
        <f>F94/E94*100</f>
        <v>198.8221818181818</v>
      </c>
      <c r="H94" s="99">
        <f>SUM(H96:H116)</f>
        <v>1182302</v>
      </c>
      <c r="I94" s="99">
        <f>SUM(I96:I116)</f>
        <v>1123363.5799999998</v>
      </c>
      <c r="J94" s="99">
        <f>I94/H94*100</f>
        <v>95.01494372842131</v>
      </c>
    </row>
    <row r="95" spans="1:10" ht="30">
      <c r="A95" s="38"/>
      <c r="B95" s="37"/>
      <c r="C95" s="38">
        <v>2360</v>
      </c>
      <c r="D95" s="85" t="s">
        <v>163</v>
      </c>
      <c r="E95" s="67">
        <v>5500</v>
      </c>
      <c r="F95" s="67">
        <v>10935.22</v>
      </c>
      <c r="G95" s="64">
        <f>F95/E95*100</f>
        <v>198.8221818181818</v>
      </c>
      <c r="H95" s="145"/>
      <c r="I95" s="145"/>
      <c r="J95" s="136"/>
    </row>
    <row r="96" spans="1:10" ht="15">
      <c r="A96" s="38"/>
      <c r="B96" s="37"/>
      <c r="C96" s="38">
        <v>4010</v>
      </c>
      <c r="D96" s="85" t="s">
        <v>42</v>
      </c>
      <c r="E96" s="143"/>
      <c r="F96" s="145"/>
      <c r="G96" s="134"/>
      <c r="H96" s="67">
        <v>734000</v>
      </c>
      <c r="I96" s="67">
        <v>703987.74</v>
      </c>
      <c r="J96" s="67">
        <f aca="true" t="shared" si="4" ref="J96:J130">I96/H96*100</f>
        <v>95.91113623978201</v>
      </c>
    </row>
    <row r="97" spans="1:10" ht="15">
      <c r="A97" s="38"/>
      <c r="B97" s="37"/>
      <c r="C97" s="38">
        <v>4040</v>
      </c>
      <c r="D97" s="85" t="s">
        <v>24</v>
      </c>
      <c r="E97" s="143"/>
      <c r="F97" s="145"/>
      <c r="G97" s="134"/>
      <c r="H97" s="67">
        <v>55930</v>
      </c>
      <c r="I97" s="67">
        <v>55930</v>
      </c>
      <c r="J97" s="67">
        <f t="shared" si="4"/>
        <v>100</v>
      </c>
    </row>
    <row r="98" spans="1:10" ht="15">
      <c r="A98" s="38"/>
      <c r="B98" s="37"/>
      <c r="C98" s="38">
        <v>4110</v>
      </c>
      <c r="D98" s="85" t="s">
        <v>25</v>
      </c>
      <c r="E98" s="143"/>
      <c r="F98" s="145"/>
      <c r="G98" s="134"/>
      <c r="H98" s="67">
        <v>115824</v>
      </c>
      <c r="I98" s="67">
        <v>113089.52</v>
      </c>
      <c r="J98" s="67">
        <f t="shared" si="4"/>
        <v>97.63910761154855</v>
      </c>
    </row>
    <row r="99" spans="1:10" ht="15">
      <c r="A99" s="38"/>
      <c r="B99" s="38"/>
      <c r="C99" s="38">
        <v>4120</v>
      </c>
      <c r="D99" s="85" t="s">
        <v>22</v>
      </c>
      <c r="E99" s="143"/>
      <c r="F99" s="145"/>
      <c r="G99" s="147"/>
      <c r="H99" s="67">
        <v>18803</v>
      </c>
      <c r="I99" s="67">
        <v>15302.07</v>
      </c>
      <c r="J99" s="67">
        <f t="shared" si="4"/>
        <v>81.38100303143115</v>
      </c>
    </row>
    <row r="100" spans="1:10" ht="15">
      <c r="A100" s="38"/>
      <c r="B100" s="38"/>
      <c r="C100" s="38">
        <v>4140</v>
      </c>
      <c r="D100" s="85" t="s">
        <v>164</v>
      </c>
      <c r="E100" s="143"/>
      <c r="F100" s="145"/>
      <c r="G100" s="147"/>
      <c r="H100" s="67">
        <v>3300</v>
      </c>
      <c r="I100" s="67">
        <v>2468</v>
      </c>
      <c r="J100" s="67">
        <f t="shared" si="4"/>
        <v>74.7878787878788</v>
      </c>
    </row>
    <row r="101" spans="1:10" ht="15">
      <c r="A101" s="38"/>
      <c r="B101" s="38"/>
      <c r="C101" s="38">
        <v>4170</v>
      </c>
      <c r="D101" s="85" t="s">
        <v>85</v>
      </c>
      <c r="E101" s="143"/>
      <c r="F101" s="145"/>
      <c r="G101" s="147"/>
      <c r="H101" s="67">
        <v>20193</v>
      </c>
      <c r="I101" s="67">
        <v>20192.16</v>
      </c>
      <c r="J101" s="67">
        <f t="shared" si="4"/>
        <v>99.99584014262368</v>
      </c>
    </row>
    <row r="102" spans="1:10" ht="15">
      <c r="A102" s="38"/>
      <c r="B102" s="37"/>
      <c r="C102" s="38">
        <v>4210</v>
      </c>
      <c r="D102" s="85" t="s">
        <v>10</v>
      </c>
      <c r="E102" s="143"/>
      <c r="F102" s="145"/>
      <c r="G102" s="134"/>
      <c r="H102" s="67">
        <v>51464.3</v>
      </c>
      <c r="I102" s="67">
        <v>45416.28</v>
      </c>
      <c r="J102" s="67">
        <f t="shared" si="4"/>
        <v>88.2481253995488</v>
      </c>
    </row>
    <row r="103" spans="1:10" ht="15">
      <c r="A103" s="38"/>
      <c r="B103" s="37"/>
      <c r="C103" s="38">
        <v>4260</v>
      </c>
      <c r="D103" s="85" t="s">
        <v>14</v>
      </c>
      <c r="E103" s="143"/>
      <c r="F103" s="145"/>
      <c r="G103" s="134"/>
      <c r="H103" s="67">
        <v>18000</v>
      </c>
      <c r="I103" s="67">
        <v>15605.44</v>
      </c>
      <c r="J103" s="67">
        <f t="shared" si="4"/>
        <v>86.69688888888889</v>
      </c>
    </row>
    <row r="104" spans="1:10" ht="15">
      <c r="A104" s="38"/>
      <c r="B104" s="37"/>
      <c r="C104" s="38">
        <v>4270</v>
      </c>
      <c r="D104" s="85" t="s">
        <v>54</v>
      </c>
      <c r="E104" s="143"/>
      <c r="F104" s="145"/>
      <c r="G104" s="134"/>
      <c r="H104" s="67">
        <v>0</v>
      </c>
      <c r="I104" s="67">
        <v>0</v>
      </c>
      <c r="J104" s="67"/>
    </row>
    <row r="105" spans="1:10" ht="15">
      <c r="A105" s="38"/>
      <c r="B105" s="37"/>
      <c r="C105" s="38">
        <v>4280</v>
      </c>
      <c r="D105" s="85" t="s">
        <v>98</v>
      </c>
      <c r="E105" s="143"/>
      <c r="F105" s="145"/>
      <c r="G105" s="134"/>
      <c r="H105" s="67">
        <v>1560</v>
      </c>
      <c r="I105" s="67">
        <v>1267.1</v>
      </c>
      <c r="J105" s="67">
        <f t="shared" si="4"/>
        <v>81.22435897435896</v>
      </c>
    </row>
    <row r="106" spans="1:10" ht="15">
      <c r="A106" s="38"/>
      <c r="B106" s="38"/>
      <c r="C106" s="38">
        <v>4300</v>
      </c>
      <c r="D106" s="85" t="s">
        <v>8</v>
      </c>
      <c r="E106" s="143"/>
      <c r="F106" s="145"/>
      <c r="G106" s="134"/>
      <c r="H106" s="67">
        <v>87200</v>
      </c>
      <c r="I106" s="67">
        <v>84309.14</v>
      </c>
      <c r="J106" s="67">
        <f t="shared" si="4"/>
        <v>96.68479357798165</v>
      </c>
    </row>
    <row r="107" spans="1:10" ht="15">
      <c r="A107" s="46"/>
      <c r="B107" s="47"/>
      <c r="C107" s="46">
        <v>4350</v>
      </c>
      <c r="D107" s="106" t="s">
        <v>86</v>
      </c>
      <c r="E107" s="151"/>
      <c r="F107" s="150"/>
      <c r="G107" s="157"/>
      <c r="H107" s="49">
        <v>5000</v>
      </c>
      <c r="I107" s="49">
        <v>3898.23</v>
      </c>
      <c r="J107" s="49">
        <f t="shared" si="4"/>
        <v>77.96459999999999</v>
      </c>
    </row>
    <row r="108" spans="1:10" ht="30">
      <c r="A108" s="38"/>
      <c r="B108" s="38"/>
      <c r="C108" s="38">
        <v>4360</v>
      </c>
      <c r="D108" s="85" t="s">
        <v>165</v>
      </c>
      <c r="E108" s="143"/>
      <c r="F108" s="145"/>
      <c r="G108" s="147"/>
      <c r="H108" s="67">
        <v>4440</v>
      </c>
      <c r="I108" s="67">
        <v>4433.72</v>
      </c>
      <c r="J108" s="67">
        <f t="shared" si="4"/>
        <v>99.85855855855857</v>
      </c>
    </row>
    <row r="109" spans="1:10" ht="30">
      <c r="A109" s="38"/>
      <c r="B109" s="38"/>
      <c r="C109" s="38">
        <v>4370</v>
      </c>
      <c r="D109" s="85" t="s">
        <v>166</v>
      </c>
      <c r="E109" s="143"/>
      <c r="F109" s="145"/>
      <c r="G109" s="147"/>
      <c r="H109" s="67">
        <v>8500</v>
      </c>
      <c r="I109" s="67">
        <v>7531.78</v>
      </c>
      <c r="J109" s="67">
        <f t="shared" si="4"/>
        <v>88.60917647058824</v>
      </c>
    </row>
    <row r="110" spans="1:10" ht="15">
      <c r="A110" s="36"/>
      <c r="B110" s="63"/>
      <c r="C110" s="36">
        <v>4410</v>
      </c>
      <c r="D110" s="84" t="s">
        <v>26</v>
      </c>
      <c r="E110" s="149"/>
      <c r="F110" s="158"/>
      <c r="G110" s="134"/>
      <c r="H110" s="64">
        <v>22000</v>
      </c>
      <c r="I110" s="64">
        <v>15529.67</v>
      </c>
      <c r="J110" s="64">
        <f t="shared" si="4"/>
        <v>70.5894090909091</v>
      </c>
    </row>
    <row r="111" spans="1:10" ht="15">
      <c r="A111" s="38"/>
      <c r="B111" s="37"/>
      <c r="C111" s="38">
        <v>4430</v>
      </c>
      <c r="D111" s="85" t="s">
        <v>15</v>
      </c>
      <c r="E111" s="143"/>
      <c r="F111" s="145"/>
      <c r="G111" s="134"/>
      <c r="H111" s="67">
        <v>8850</v>
      </c>
      <c r="I111" s="67">
        <v>8828.43</v>
      </c>
      <c r="J111" s="67">
        <f t="shared" si="4"/>
        <v>99.75627118644069</v>
      </c>
    </row>
    <row r="112" spans="1:10" ht="15">
      <c r="A112" s="38"/>
      <c r="B112" s="37"/>
      <c r="C112" s="38">
        <v>4440</v>
      </c>
      <c r="D112" s="85" t="s">
        <v>23</v>
      </c>
      <c r="E112" s="143"/>
      <c r="F112" s="145"/>
      <c r="G112" s="134"/>
      <c r="H112" s="67">
        <v>20237.7</v>
      </c>
      <c r="I112" s="67">
        <v>20237.7</v>
      </c>
      <c r="J112" s="67">
        <f t="shared" si="4"/>
        <v>100</v>
      </c>
    </row>
    <row r="113" spans="1:10" ht="30">
      <c r="A113" s="38"/>
      <c r="B113" s="38"/>
      <c r="C113" s="38">
        <v>4700</v>
      </c>
      <c r="D113" s="85" t="s">
        <v>167</v>
      </c>
      <c r="E113" s="143"/>
      <c r="F113" s="145"/>
      <c r="G113" s="147"/>
      <c r="H113" s="67">
        <v>7000</v>
      </c>
      <c r="I113" s="67">
        <v>5336.6</v>
      </c>
      <c r="J113" s="67">
        <f t="shared" si="4"/>
        <v>76.23714285714286</v>
      </c>
    </row>
    <row r="114" spans="1:10" ht="30">
      <c r="A114" s="79"/>
      <c r="B114" s="79"/>
      <c r="C114" s="79">
        <v>4740</v>
      </c>
      <c r="D114" s="82" t="s">
        <v>168</v>
      </c>
      <c r="E114" s="154"/>
      <c r="F114" s="159"/>
      <c r="G114" s="160"/>
      <c r="H114" s="103">
        <v>0</v>
      </c>
      <c r="I114" s="103">
        <v>0</v>
      </c>
      <c r="J114" s="67"/>
    </row>
    <row r="115" spans="1:10" ht="30">
      <c r="A115" s="79"/>
      <c r="B115" s="79"/>
      <c r="C115" s="79">
        <v>4750</v>
      </c>
      <c r="D115" s="82" t="s">
        <v>169</v>
      </c>
      <c r="E115" s="154"/>
      <c r="F115" s="159"/>
      <c r="G115" s="160"/>
      <c r="H115" s="103">
        <v>0</v>
      </c>
      <c r="I115" s="103">
        <v>0</v>
      </c>
      <c r="J115" s="67"/>
    </row>
    <row r="116" spans="1:10" ht="30">
      <c r="A116" s="79"/>
      <c r="B116" s="79"/>
      <c r="C116" s="79">
        <v>6060</v>
      </c>
      <c r="D116" s="82" t="s">
        <v>170</v>
      </c>
      <c r="E116" s="154"/>
      <c r="F116" s="159"/>
      <c r="G116" s="160"/>
      <c r="H116" s="103">
        <v>0</v>
      </c>
      <c r="I116" s="103">
        <v>0</v>
      </c>
      <c r="J116" s="67"/>
    </row>
    <row r="117" spans="1:10" ht="15">
      <c r="A117" s="111"/>
      <c r="B117" s="111">
        <v>75056</v>
      </c>
      <c r="C117" s="111" t="s">
        <v>35</v>
      </c>
      <c r="D117" s="112" t="s">
        <v>308</v>
      </c>
      <c r="E117" s="113">
        <f>E118</f>
        <v>23369</v>
      </c>
      <c r="F117" s="113">
        <f>F118</f>
        <v>23320.86</v>
      </c>
      <c r="G117" s="116">
        <v>100</v>
      </c>
      <c r="H117" s="113">
        <f>H118+H119+H120+H121+H122+H123+H124</f>
        <v>23369</v>
      </c>
      <c r="I117" s="113">
        <f>I118+I119+I120+I121+I122+I123+I124</f>
        <v>23320.86</v>
      </c>
      <c r="J117" s="99">
        <v>100</v>
      </c>
    </row>
    <row r="118" spans="1:10" ht="30">
      <c r="A118" s="79"/>
      <c r="B118" s="79"/>
      <c r="C118" s="79">
        <v>2010</v>
      </c>
      <c r="D118" s="82" t="s">
        <v>157</v>
      </c>
      <c r="E118" s="103">
        <v>23369</v>
      </c>
      <c r="F118" s="103">
        <v>23320.86</v>
      </c>
      <c r="G118" s="170">
        <v>100</v>
      </c>
      <c r="H118" s="103"/>
      <c r="I118" s="103"/>
      <c r="J118" s="67"/>
    </row>
    <row r="119" spans="1:10" ht="15">
      <c r="A119" s="79"/>
      <c r="B119" s="79"/>
      <c r="C119" s="79">
        <v>3020</v>
      </c>
      <c r="D119" s="82"/>
      <c r="E119" s="103"/>
      <c r="F119" s="103"/>
      <c r="G119" s="170"/>
      <c r="H119" s="103">
        <v>16080</v>
      </c>
      <c r="I119" s="103">
        <v>16080</v>
      </c>
      <c r="J119" s="67">
        <v>100</v>
      </c>
    </row>
    <row r="120" spans="1:10" ht="15">
      <c r="A120" s="79"/>
      <c r="B120" s="79"/>
      <c r="C120" s="79">
        <v>4010</v>
      </c>
      <c r="D120" s="82" t="s">
        <v>42</v>
      </c>
      <c r="E120" s="154"/>
      <c r="F120" s="159"/>
      <c r="G120" s="160"/>
      <c r="H120" s="103">
        <v>0</v>
      </c>
      <c r="I120" s="103">
        <v>0</v>
      </c>
      <c r="J120" s="67">
        <v>0</v>
      </c>
    </row>
    <row r="121" spans="1:10" ht="15">
      <c r="A121" s="79"/>
      <c r="B121" s="79"/>
      <c r="C121" s="79">
        <v>4110</v>
      </c>
      <c r="D121" s="82" t="s">
        <v>25</v>
      </c>
      <c r="E121" s="154"/>
      <c r="F121" s="159"/>
      <c r="G121" s="160"/>
      <c r="H121" s="103">
        <v>2898.98</v>
      </c>
      <c r="I121" s="103">
        <v>2898.98</v>
      </c>
      <c r="J121" s="67">
        <v>100</v>
      </c>
    </row>
    <row r="122" spans="1:10" ht="15">
      <c r="A122" s="79"/>
      <c r="B122" s="79"/>
      <c r="C122" s="79">
        <v>4120</v>
      </c>
      <c r="D122" s="82" t="s">
        <v>22</v>
      </c>
      <c r="E122" s="154"/>
      <c r="F122" s="159"/>
      <c r="G122" s="160"/>
      <c r="H122" s="103">
        <v>471.5</v>
      </c>
      <c r="I122" s="103">
        <v>423.36</v>
      </c>
      <c r="J122" s="67">
        <f>I122/H122*100</f>
        <v>89.79003181336161</v>
      </c>
    </row>
    <row r="123" spans="1:10" ht="15">
      <c r="A123" s="79"/>
      <c r="B123" s="79"/>
      <c r="C123" s="79">
        <v>4170</v>
      </c>
      <c r="D123" s="82" t="s">
        <v>85</v>
      </c>
      <c r="E123" s="154"/>
      <c r="F123" s="159"/>
      <c r="G123" s="160"/>
      <c r="H123" s="103">
        <v>3118.52</v>
      </c>
      <c r="I123" s="103">
        <v>3118.52</v>
      </c>
      <c r="J123" s="67">
        <v>100</v>
      </c>
    </row>
    <row r="124" spans="1:10" ht="15">
      <c r="A124" s="79"/>
      <c r="B124" s="79"/>
      <c r="C124" s="79">
        <v>4210</v>
      </c>
      <c r="D124" s="82" t="s">
        <v>10</v>
      </c>
      <c r="E124" s="154"/>
      <c r="F124" s="159"/>
      <c r="G124" s="160"/>
      <c r="H124" s="103">
        <v>800</v>
      </c>
      <c r="I124" s="103">
        <v>800</v>
      </c>
      <c r="J124" s="67">
        <v>100</v>
      </c>
    </row>
    <row r="125" spans="1:10" ht="15">
      <c r="A125" s="92"/>
      <c r="B125" s="92">
        <v>75095</v>
      </c>
      <c r="C125" s="111" t="s">
        <v>35</v>
      </c>
      <c r="D125" s="112" t="s">
        <v>173</v>
      </c>
      <c r="E125" s="113">
        <f>E126</f>
        <v>0</v>
      </c>
      <c r="F125" s="113">
        <f>F126</f>
        <v>0</v>
      </c>
      <c r="G125" s="116">
        <v>100</v>
      </c>
      <c r="H125" s="113">
        <f>H127+H128+H129</f>
        <v>26150</v>
      </c>
      <c r="I125" s="113">
        <f>I127+I128+I129</f>
        <v>24540.53</v>
      </c>
      <c r="J125" s="99">
        <f>I125/H125*100</f>
        <v>93.84523900573613</v>
      </c>
    </row>
    <row r="126" spans="1:10" ht="30">
      <c r="A126" s="38"/>
      <c r="B126" s="38"/>
      <c r="C126" s="56">
        <v>2330</v>
      </c>
      <c r="D126" s="83" t="s">
        <v>309</v>
      </c>
      <c r="E126" s="75">
        <v>0</v>
      </c>
      <c r="F126" s="75">
        <v>0</v>
      </c>
      <c r="G126" s="60">
        <v>100</v>
      </c>
      <c r="H126" s="75"/>
      <c r="I126" s="75"/>
      <c r="J126" s="49"/>
    </row>
    <row r="127" spans="1:10" ht="15">
      <c r="A127" s="38"/>
      <c r="B127" s="38"/>
      <c r="C127" s="56">
        <v>4210</v>
      </c>
      <c r="D127" s="83" t="s">
        <v>10</v>
      </c>
      <c r="E127" s="161"/>
      <c r="F127" s="162"/>
      <c r="G127" s="163"/>
      <c r="H127" s="75">
        <v>13300</v>
      </c>
      <c r="I127" s="75">
        <v>13270.01</v>
      </c>
      <c r="J127" s="49">
        <f t="shared" si="4"/>
        <v>99.77451127819549</v>
      </c>
    </row>
    <row r="128" spans="1:10" ht="15">
      <c r="A128" s="38"/>
      <c r="B128" s="37"/>
      <c r="C128" s="38">
        <v>4300</v>
      </c>
      <c r="D128" s="85" t="s">
        <v>8</v>
      </c>
      <c r="E128" s="143"/>
      <c r="F128" s="145"/>
      <c r="G128" s="134"/>
      <c r="H128" s="67">
        <v>2850</v>
      </c>
      <c r="I128" s="67">
        <v>1274.48</v>
      </c>
      <c r="J128" s="49">
        <f t="shared" si="4"/>
        <v>44.71859649122807</v>
      </c>
    </row>
    <row r="129" spans="1:10" ht="15">
      <c r="A129" s="38"/>
      <c r="B129" s="37"/>
      <c r="C129" s="38">
        <v>4430</v>
      </c>
      <c r="D129" s="85" t="s">
        <v>15</v>
      </c>
      <c r="E129" s="143"/>
      <c r="F129" s="145"/>
      <c r="G129" s="134"/>
      <c r="H129" s="67">
        <v>10000</v>
      </c>
      <c r="I129" s="67">
        <v>9996.04</v>
      </c>
      <c r="J129" s="67">
        <f>I129/H129*100</f>
        <v>99.9604</v>
      </c>
    </row>
    <row r="130" spans="1:10" s="5" customFormat="1" ht="39.75" customHeight="1">
      <c r="A130" s="39">
        <v>751</v>
      </c>
      <c r="B130" s="68"/>
      <c r="C130" s="39" t="s">
        <v>35</v>
      </c>
      <c r="D130" s="105" t="s">
        <v>175</v>
      </c>
      <c r="E130" s="70">
        <f>E131+E136+E144+E152</f>
        <v>5807</v>
      </c>
      <c r="F130" s="70">
        <f>F131+F136+F144+F152</f>
        <v>5635.94</v>
      </c>
      <c r="G130" s="44">
        <f>F130/E130*100</f>
        <v>97.05424487687273</v>
      </c>
      <c r="H130" s="70">
        <f>H131+H136+H144</f>
        <v>5807</v>
      </c>
      <c r="I130" s="70">
        <f>I131+I136+I144</f>
        <v>5635.94</v>
      </c>
      <c r="J130" s="70">
        <f t="shared" si="4"/>
        <v>97.05424487687273</v>
      </c>
    </row>
    <row r="131" spans="1:10" s="117" customFormat="1" ht="30">
      <c r="A131" s="92"/>
      <c r="B131" s="92">
        <v>75101</v>
      </c>
      <c r="C131" s="92" t="s">
        <v>35</v>
      </c>
      <c r="D131" s="94" t="s">
        <v>174</v>
      </c>
      <c r="E131" s="99">
        <f>E132</f>
        <v>506</v>
      </c>
      <c r="F131" s="99">
        <f>F132</f>
        <v>494.94</v>
      </c>
      <c r="G131" s="100">
        <f>F131/E131*100</f>
        <v>97.81422924901186</v>
      </c>
      <c r="H131" s="99">
        <f>H133+H134+H135</f>
        <v>506</v>
      </c>
      <c r="I131" s="99">
        <f>I133+I134+I135</f>
        <v>494.94</v>
      </c>
      <c r="J131" s="99">
        <f>I131/H131*100</f>
        <v>97.81422924901186</v>
      </c>
    </row>
    <row r="132" spans="1:10" ht="30">
      <c r="A132" s="38"/>
      <c r="B132" s="38"/>
      <c r="C132" s="38">
        <v>2010</v>
      </c>
      <c r="D132" s="85" t="s">
        <v>157</v>
      </c>
      <c r="E132" s="67">
        <v>506</v>
      </c>
      <c r="F132" s="67">
        <v>494.94</v>
      </c>
      <c r="G132" s="65">
        <f>F132/E132*100</f>
        <v>97.81422924901186</v>
      </c>
      <c r="H132" s="67"/>
      <c r="I132" s="67"/>
      <c r="J132" s="67"/>
    </row>
    <row r="133" spans="1:11" ht="15.75">
      <c r="A133" s="38"/>
      <c r="B133" s="38"/>
      <c r="C133" s="38">
        <v>4110</v>
      </c>
      <c r="D133" s="85" t="s">
        <v>135</v>
      </c>
      <c r="E133" s="143"/>
      <c r="F133" s="148"/>
      <c r="G133" s="144"/>
      <c r="H133" s="67">
        <v>65</v>
      </c>
      <c r="I133" s="67">
        <v>64.94</v>
      </c>
      <c r="J133" s="67">
        <v>100</v>
      </c>
      <c r="K133" s="1"/>
    </row>
    <row r="134" spans="1:11" ht="15.75">
      <c r="A134" s="36"/>
      <c r="B134" s="55"/>
      <c r="C134" s="38">
        <v>4120</v>
      </c>
      <c r="D134" s="82" t="s">
        <v>22</v>
      </c>
      <c r="E134" s="161"/>
      <c r="F134" s="164"/>
      <c r="G134" s="144"/>
      <c r="H134" s="172">
        <v>11</v>
      </c>
      <c r="I134" s="75">
        <v>0</v>
      </c>
      <c r="J134" s="67"/>
      <c r="K134" s="1"/>
    </row>
    <row r="135" spans="1:11" ht="15.75">
      <c r="A135" s="36"/>
      <c r="B135" s="55"/>
      <c r="C135" s="38">
        <v>4170</v>
      </c>
      <c r="D135" s="85" t="s">
        <v>176</v>
      </c>
      <c r="E135" s="161"/>
      <c r="F135" s="164"/>
      <c r="G135" s="144"/>
      <c r="H135" s="172">
        <v>430</v>
      </c>
      <c r="I135" s="75">
        <v>430</v>
      </c>
      <c r="J135" s="67">
        <f>I135/H135*100</f>
        <v>100</v>
      </c>
      <c r="K135" s="1"/>
    </row>
    <row r="136" spans="1:11" s="117" customFormat="1" ht="21.75" customHeight="1">
      <c r="A136" s="118"/>
      <c r="B136" s="119">
        <v>75107</v>
      </c>
      <c r="C136" s="92" t="s">
        <v>35</v>
      </c>
      <c r="D136" s="94" t="s">
        <v>311</v>
      </c>
      <c r="E136" s="128">
        <f>E137</f>
        <v>0</v>
      </c>
      <c r="F136" s="128">
        <f>F137</f>
        <v>0</v>
      </c>
      <c r="G136" s="100">
        <f>-G137</f>
        <v>0</v>
      </c>
      <c r="H136" s="173">
        <f>SUM(H138:H143)</f>
        <v>0</v>
      </c>
      <c r="I136" s="128">
        <f>SUM(I138:I143)</f>
        <v>0</v>
      </c>
      <c r="J136" s="99">
        <v>0</v>
      </c>
      <c r="K136" s="101"/>
    </row>
    <row r="137" spans="1:11" ht="30">
      <c r="A137" s="36"/>
      <c r="B137" s="55"/>
      <c r="C137" s="38">
        <v>2010</v>
      </c>
      <c r="D137" s="85" t="s">
        <v>157</v>
      </c>
      <c r="E137" s="75">
        <v>0</v>
      </c>
      <c r="F137" s="75">
        <v>0</v>
      </c>
      <c r="G137" s="65"/>
      <c r="H137" s="172"/>
      <c r="I137" s="75"/>
      <c r="J137" s="67"/>
      <c r="K137" s="1"/>
    </row>
    <row r="138" spans="1:11" ht="15.75">
      <c r="A138" s="36"/>
      <c r="B138" s="55"/>
      <c r="C138" s="38">
        <v>3030</v>
      </c>
      <c r="D138" s="85" t="s">
        <v>28</v>
      </c>
      <c r="E138" s="161"/>
      <c r="F138" s="161"/>
      <c r="G138" s="144"/>
      <c r="H138" s="172">
        <v>0</v>
      </c>
      <c r="I138" s="75">
        <v>0</v>
      </c>
      <c r="J138" s="67">
        <v>0</v>
      </c>
      <c r="K138" s="1"/>
    </row>
    <row r="139" spans="1:11" ht="15.75">
      <c r="A139" s="36"/>
      <c r="B139" s="55"/>
      <c r="C139" s="38">
        <v>4110</v>
      </c>
      <c r="D139" s="85" t="s">
        <v>135</v>
      </c>
      <c r="E139" s="161"/>
      <c r="F139" s="161"/>
      <c r="G139" s="144"/>
      <c r="H139" s="172">
        <v>0</v>
      </c>
      <c r="I139" s="75">
        <v>0</v>
      </c>
      <c r="J139" s="67">
        <v>0</v>
      </c>
      <c r="K139" s="1"/>
    </row>
    <row r="140" spans="1:11" ht="15.75">
      <c r="A140" s="36"/>
      <c r="B140" s="55"/>
      <c r="C140" s="38">
        <v>4120</v>
      </c>
      <c r="D140" s="85" t="s">
        <v>22</v>
      </c>
      <c r="E140" s="161"/>
      <c r="F140" s="161"/>
      <c r="G140" s="144"/>
      <c r="H140" s="172">
        <v>0</v>
      </c>
      <c r="I140" s="75">
        <v>0</v>
      </c>
      <c r="J140" s="67">
        <v>0</v>
      </c>
      <c r="K140" s="1"/>
    </row>
    <row r="141" spans="1:11" ht="15.75">
      <c r="A141" s="36"/>
      <c r="B141" s="55"/>
      <c r="C141" s="38">
        <v>4170</v>
      </c>
      <c r="D141" s="85" t="s">
        <v>176</v>
      </c>
      <c r="E141" s="161"/>
      <c r="F141" s="161"/>
      <c r="G141" s="144"/>
      <c r="H141" s="172">
        <v>0</v>
      </c>
      <c r="I141" s="75">
        <v>0</v>
      </c>
      <c r="J141" s="67">
        <v>0</v>
      </c>
      <c r="K141" s="1"/>
    </row>
    <row r="142" spans="1:11" ht="15.75">
      <c r="A142" s="36"/>
      <c r="B142" s="55"/>
      <c r="C142" s="38">
        <v>4210</v>
      </c>
      <c r="D142" s="85" t="s">
        <v>10</v>
      </c>
      <c r="E142" s="161"/>
      <c r="F142" s="161"/>
      <c r="G142" s="144"/>
      <c r="H142" s="172">
        <v>0</v>
      </c>
      <c r="I142" s="75">
        <v>0</v>
      </c>
      <c r="J142" s="67">
        <v>0</v>
      </c>
      <c r="K142" s="1"/>
    </row>
    <row r="143" spans="1:11" ht="15.75">
      <c r="A143" s="36"/>
      <c r="B143" s="55"/>
      <c r="C143" s="38">
        <v>4410</v>
      </c>
      <c r="D143" s="85" t="s">
        <v>26</v>
      </c>
      <c r="E143" s="161"/>
      <c r="F143" s="161"/>
      <c r="G143" s="144"/>
      <c r="H143" s="172">
        <v>0</v>
      </c>
      <c r="I143" s="75">
        <v>0</v>
      </c>
      <c r="J143" s="67">
        <v>0</v>
      </c>
      <c r="K143" s="1"/>
    </row>
    <row r="144" spans="1:11" ht="15">
      <c r="A144" s="41"/>
      <c r="B144" s="217">
        <v>75108</v>
      </c>
      <c r="C144" s="39" t="s">
        <v>35</v>
      </c>
      <c r="D144" s="105" t="s">
        <v>380</v>
      </c>
      <c r="E144" s="218">
        <f>E145</f>
        <v>5301</v>
      </c>
      <c r="F144" s="218">
        <f>F145</f>
        <v>5141</v>
      </c>
      <c r="G144" s="147"/>
      <c r="H144" s="215">
        <f>H146+H147+H148+H149+H150+H151</f>
        <v>5301</v>
      </c>
      <c r="I144" s="216">
        <f>I146+I147+I148+I149+I150+I151</f>
        <v>5141</v>
      </c>
      <c r="J144" s="70"/>
      <c r="K144" s="1"/>
    </row>
    <row r="145" spans="1:11" ht="30">
      <c r="A145" s="118"/>
      <c r="B145" s="55"/>
      <c r="C145" s="38">
        <v>2010</v>
      </c>
      <c r="D145" s="85" t="s">
        <v>157</v>
      </c>
      <c r="E145" s="219">
        <v>5301</v>
      </c>
      <c r="F145" s="219">
        <v>5141</v>
      </c>
      <c r="G145" s="139"/>
      <c r="H145" s="173"/>
      <c r="I145" s="128"/>
      <c r="J145" s="99"/>
      <c r="K145" s="1"/>
    </row>
    <row r="146" spans="1:11" ht="15.75">
      <c r="A146" s="118"/>
      <c r="B146" s="119"/>
      <c r="C146" s="38">
        <v>3030</v>
      </c>
      <c r="D146" s="85" t="s">
        <v>28</v>
      </c>
      <c r="E146" s="161"/>
      <c r="F146" s="161"/>
      <c r="G146" s="144"/>
      <c r="H146" s="172">
        <v>2360</v>
      </c>
      <c r="I146" s="75">
        <v>2200</v>
      </c>
      <c r="J146" s="67"/>
      <c r="K146" s="1"/>
    </row>
    <row r="147" spans="1:11" ht="15.75">
      <c r="A147" s="118"/>
      <c r="B147" s="119"/>
      <c r="C147" s="38">
        <v>4110</v>
      </c>
      <c r="D147" s="85" t="s">
        <v>135</v>
      </c>
      <c r="E147" s="161"/>
      <c r="F147" s="161"/>
      <c r="G147" s="144"/>
      <c r="H147" s="172">
        <v>58.64</v>
      </c>
      <c r="I147" s="75">
        <v>58.64</v>
      </c>
      <c r="J147" s="67"/>
      <c r="K147" s="1"/>
    </row>
    <row r="148" spans="1:11" ht="15.75">
      <c r="A148" s="118"/>
      <c r="B148" s="119"/>
      <c r="C148" s="38">
        <v>4170</v>
      </c>
      <c r="D148" s="85" t="s">
        <v>176</v>
      </c>
      <c r="E148" s="161"/>
      <c r="F148" s="161"/>
      <c r="G148" s="144"/>
      <c r="H148" s="172">
        <v>1308.36</v>
      </c>
      <c r="I148" s="75">
        <v>1308.36</v>
      </c>
      <c r="J148" s="67"/>
      <c r="K148" s="1"/>
    </row>
    <row r="149" spans="1:11" ht="15.75">
      <c r="A149" s="118"/>
      <c r="B149" s="119"/>
      <c r="C149" s="38">
        <v>4210</v>
      </c>
      <c r="D149" s="85" t="s">
        <v>10</v>
      </c>
      <c r="E149" s="161"/>
      <c r="F149" s="161"/>
      <c r="G149" s="144"/>
      <c r="H149" s="172">
        <v>1255.32</v>
      </c>
      <c r="I149" s="75">
        <v>1255.32</v>
      </c>
      <c r="J149" s="67"/>
      <c r="K149" s="1"/>
    </row>
    <row r="150" spans="1:11" ht="15.75">
      <c r="A150" s="118"/>
      <c r="B150" s="119"/>
      <c r="C150" s="38">
        <v>4360</v>
      </c>
      <c r="E150" s="161"/>
      <c r="F150" s="161"/>
      <c r="G150" s="144"/>
      <c r="H150" s="172">
        <v>113.91</v>
      </c>
      <c r="I150" s="75">
        <v>113.91</v>
      </c>
      <c r="J150" s="67"/>
      <c r="K150" s="1"/>
    </row>
    <row r="151" spans="1:11" ht="15.75">
      <c r="A151" s="118"/>
      <c r="B151" s="119"/>
      <c r="C151" s="38">
        <v>4410</v>
      </c>
      <c r="D151" s="85" t="s">
        <v>26</v>
      </c>
      <c r="E151" s="161"/>
      <c r="F151" s="161"/>
      <c r="G151" s="144"/>
      <c r="H151" s="172">
        <v>204.77</v>
      </c>
      <c r="I151" s="75">
        <v>204.77</v>
      </c>
      <c r="J151" s="67"/>
      <c r="K151" s="1"/>
    </row>
    <row r="152" spans="1:11" ht="60">
      <c r="A152" s="118"/>
      <c r="B152" s="119">
        <v>75109</v>
      </c>
      <c r="C152" s="92" t="s">
        <v>35</v>
      </c>
      <c r="D152" s="94" t="s">
        <v>310</v>
      </c>
      <c r="E152" s="128">
        <f>E153</f>
        <v>0</v>
      </c>
      <c r="F152" s="128">
        <f>F153</f>
        <v>0</v>
      </c>
      <c r="G152" s="100">
        <v>56.65</v>
      </c>
      <c r="H152" s="173">
        <f>SUM(H154:H160)</f>
        <v>0</v>
      </c>
      <c r="I152" s="128">
        <f>SUM(I154:I160)</f>
        <v>0</v>
      </c>
      <c r="J152" s="99">
        <v>0</v>
      </c>
      <c r="K152" s="1"/>
    </row>
    <row r="153" spans="1:11" ht="30">
      <c r="A153" s="36"/>
      <c r="B153" s="55"/>
      <c r="C153" s="38">
        <v>2010</v>
      </c>
      <c r="D153" s="85" t="s">
        <v>157</v>
      </c>
      <c r="E153" s="75">
        <v>0</v>
      </c>
      <c r="F153" s="75">
        <v>0</v>
      </c>
      <c r="G153" s="65"/>
      <c r="H153" s="172"/>
      <c r="I153" s="75"/>
      <c r="J153" s="67"/>
      <c r="K153" s="1"/>
    </row>
    <row r="154" spans="1:11" ht="15.75">
      <c r="A154" s="36"/>
      <c r="B154" s="55"/>
      <c r="C154" s="38">
        <v>3030</v>
      </c>
      <c r="D154" s="85" t="s">
        <v>28</v>
      </c>
      <c r="E154" s="75"/>
      <c r="F154" s="75"/>
      <c r="G154" s="65"/>
      <c r="H154" s="172">
        <v>0</v>
      </c>
      <c r="I154" s="172">
        <v>0</v>
      </c>
      <c r="J154" s="67">
        <v>0</v>
      </c>
      <c r="K154" s="1"/>
    </row>
    <row r="155" spans="1:11" ht="15.75">
      <c r="A155" s="36"/>
      <c r="B155" s="55"/>
      <c r="C155" s="38">
        <v>4110</v>
      </c>
      <c r="D155" s="85" t="s">
        <v>135</v>
      </c>
      <c r="E155" s="161"/>
      <c r="F155" s="161"/>
      <c r="G155" s="144"/>
      <c r="H155" s="172">
        <v>0</v>
      </c>
      <c r="I155" s="172">
        <v>0</v>
      </c>
      <c r="J155" s="67">
        <v>0</v>
      </c>
      <c r="K155" s="1"/>
    </row>
    <row r="156" spans="1:11" ht="15.75">
      <c r="A156" s="36"/>
      <c r="B156" s="55"/>
      <c r="C156" s="38">
        <v>4120</v>
      </c>
      <c r="D156" s="85" t="s">
        <v>22</v>
      </c>
      <c r="E156" s="161"/>
      <c r="F156" s="161"/>
      <c r="G156" s="144"/>
      <c r="H156" s="172">
        <v>0</v>
      </c>
      <c r="I156" s="172">
        <v>0</v>
      </c>
      <c r="J156" s="67">
        <v>0</v>
      </c>
      <c r="K156" s="1"/>
    </row>
    <row r="157" spans="1:11" ht="15.75">
      <c r="A157" s="36"/>
      <c r="B157" s="55"/>
      <c r="C157" s="38">
        <v>4170</v>
      </c>
      <c r="D157" s="85" t="s">
        <v>176</v>
      </c>
      <c r="E157" s="161"/>
      <c r="F157" s="161"/>
      <c r="G157" s="144"/>
      <c r="H157" s="172">
        <v>0</v>
      </c>
      <c r="I157" s="172">
        <v>0</v>
      </c>
      <c r="J157" s="67">
        <v>0</v>
      </c>
      <c r="K157" s="1"/>
    </row>
    <row r="158" spans="1:11" ht="15.75">
      <c r="A158" s="36"/>
      <c r="B158" s="55"/>
      <c r="C158" s="38">
        <v>4210</v>
      </c>
      <c r="D158" s="85" t="s">
        <v>137</v>
      </c>
      <c r="E158" s="161"/>
      <c r="F158" s="161"/>
      <c r="G158" s="144"/>
      <c r="H158" s="172">
        <v>0</v>
      </c>
      <c r="I158" s="172">
        <v>0</v>
      </c>
      <c r="J158" s="67">
        <v>0</v>
      </c>
      <c r="K158" s="1"/>
    </row>
    <row r="159" spans="1:11" ht="15.75">
      <c r="A159" s="36"/>
      <c r="B159" s="55"/>
      <c r="C159" s="38">
        <v>4360</v>
      </c>
      <c r="D159" s="85"/>
      <c r="E159" s="161"/>
      <c r="F159" s="161"/>
      <c r="G159" s="144"/>
      <c r="H159" s="172">
        <v>0</v>
      </c>
      <c r="I159" s="172">
        <v>0</v>
      </c>
      <c r="J159" s="67">
        <v>0</v>
      </c>
      <c r="K159" s="1"/>
    </row>
    <row r="160" spans="1:11" ht="15.75">
      <c r="A160" s="36"/>
      <c r="B160" s="55"/>
      <c r="C160" s="38">
        <v>4410</v>
      </c>
      <c r="D160" s="85" t="s">
        <v>26</v>
      </c>
      <c r="E160" s="161"/>
      <c r="F160" s="161"/>
      <c r="G160" s="144"/>
      <c r="H160" s="172">
        <v>0</v>
      </c>
      <c r="I160" s="172">
        <v>0</v>
      </c>
      <c r="J160" s="67">
        <v>0</v>
      </c>
      <c r="K160" s="1"/>
    </row>
    <row r="161" spans="1:11" s="5" customFormat="1" ht="29.25">
      <c r="A161" s="39">
        <v>754</v>
      </c>
      <c r="B161" s="39"/>
      <c r="C161" s="39"/>
      <c r="D161" s="105" t="s">
        <v>177</v>
      </c>
      <c r="E161" s="70">
        <f>E177+E181</f>
        <v>350000</v>
      </c>
      <c r="F161" s="70">
        <f>F177+F181</f>
        <v>47283.83</v>
      </c>
      <c r="G161" s="45">
        <f>F161/E161*100</f>
        <v>13.509665714285715</v>
      </c>
      <c r="H161" s="70">
        <f>H162+H164+H166+H177+H181+H197</f>
        <v>241003</v>
      </c>
      <c r="I161" s="70">
        <f>I164+I162+I166+I177+I181+I197</f>
        <v>204034.26</v>
      </c>
      <c r="J161" s="45">
        <f>I161/H161*100</f>
        <v>84.66046480749203</v>
      </c>
      <c r="K161" s="2"/>
    </row>
    <row r="162" spans="1:11" s="5" customFormat="1" ht="15.75">
      <c r="A162" s="92"/>
      <c r="B162" s="92">
        <v>75404</v>
      </c>
      <c r="C162" s="92"/>
      <c r="D162" s="94" t="s">
        <v>326</v>
      </c>
      <c r="E162" s="99"/>
      <c r="F162" s="99"/>
      <c r="G162" s="100"/>
      <c r="H162" s="99">
        <v>0</v>
      </c>
      <c r="I162" s="99">
        <v>0</v>
      </c>
      <c r="J162" s="100">
        <v>0</v>
      </c>
      <c r="K162" s="2"/>
    </row>
    <row r="163" spans="1:11" s="5" customFormat="1" ht="15.75">
      <c r="A163" s="38"/>
      <c r="B163" s="38"/>
      <c r="C163" s="38">
        <v>3000</v>
      </c>
      <c r="D163" s="85" t="s">
        <v>325</v>
      </c>
      <c r="E163" s="67"/>
      <c r="F163" s="67"/>
      <c r="G163" s="65"/>
      <c r="H163" s="67">
        <v>0</v>
      </c>
      <c r="I163" s="67">
        <v>0</v>
      </c>
      <c r="J163" s="65">
        <v>0</v>
      </c>
      <c r="K163" s="2"/>
    </row>
    <row r="164" spans="1:11" s="5" customFormat="1" ht="15.75">
      <c r="A164" s="92"/>
      <c r="B164" s="92">
        <v>75406</v>
      </c>
      <c r="C164" s="92"/>
      <c r="D164" s="94" t="s">
        <v>327</v>
      </c>
      <c r="E164" s="99"/>
      <c r="F164" s="99"/>
      <c r="G164" s="100"/>
      <c r="H164" s="99">
        <v>0</v>
      </c>
      <c r="I164" s="99">
        <v>0</v>
      </c>
      <c r="J164" s="100">
        <v>0</v>
      </c>
      <c r="K164" s="2"/>
    </row>
    <row r="165" spans="1:11" s="5" customFormat="1" ht="15.75">
      <c r="A165" s="38"/>
      <c r="B165" s="38"/>
      <c r="C165" s="38">
        <v>3000</v>
      </c>
      <c r="D165" s="85" t="s">
        <v>325</v>
      </c>
      <c r="E165" s="67"/>
      <c r="F165" s="67"/>
      <c r="G165" s="65"/>
      <c r="H165" s="67">
        <v>0</v>
      </c>
      <c r="I165" s="67">
        <v>0</v>
      </c>
      <c r="J165" s="65">
        <v>0</v>
      </c>
      <c r="K165" s="2"/>
    </row>
    <row r="166" spans="1:11" s="5" customFormat="1" ht="15.75">
      <c r="A166" s="92"/>
      <c r="B166" s="92">
        <v>75412</v>
      </c>
      <c r="C166" s="92" t="s">
        <v>35</v>
      </c>
      <c r="D166" s="94" t="s">
        <v>178</v>
      </c>
      <c r="E166" s="99">
        <v>0</v>
      </c>
      <c r="F166" s="99">
        <v>0</v>
      </c>
      <c r="G166" s="100">
        <v>0</v>
      </c>
      <c r="H166" s="99">
        <f>SUM(H167:H176)</f>
        <v>83650</v>
      </c>
      <c r="I166" s="99">
        <f>SUM(I167:I176)</f>
        <v>65545.9</v>
      </c>
      <c r="J166" s="99">
        <f>I166/H166*100</f>
        <v>78.35732217573221</v>
      </c>
      <c r="K166" s="2"/>
    </row>
    <row r="167" spans="1:11" s="5" customFormat="1" ht="15.75">
      <c r="A167" s="38"/>
      <c r="B167" s="38"/>
      <c r="C167" s="38">
        <v>3030</v>
      </c>
      <c r="D167" s="85" t="s">
        <v>28</v>
      </c>
      <c r="E167" s="67"/>
      <c r="F167" s="62"/>
      <c r="G167" s="45"/>
      <c r="H167" s="67">
        <v>8000</v>
      </c>
      <c r="I167" s="67">
        <v>0</v>
      </c>
      <c r="J167" s="67">
        <v>0</v>
      </c>
      <c r="K167" s="2"/>
    </row>
    <row r="168" spans="1:11" s="5" customFormat="1" ht="15.75">
      <c r="A168" s="38"/>
      <c r="B168" s="37"/>
      <c r="C168" s="38">
        <v>4110</v>
      </c>
      <c r="D168" s="85" t="s">
        <v>328</v>
      </c>
      <c r="E168" s="67"/>
      <c r="F168" s="62"/>
      <c r="G168" s="44"/>
      <c r="H168" s="67">
        <v>0</v>
      </c>
      <c r="I168" s="67">
        <v>0</v>
      </c>
      <c r="J168" s="67">
        <v>0</v>
      </c>
      <c r="K168" s="2"/>
    </row>
    <row r="169" spans="1:11" s="5" customFormat="1" ht="15.75">
      <c r="A169" s="38"/>
      <c r="B169" s="37"/>
      <c r="C169" s="38">
        <v>4120</v>
      </c>
      <c r="D169" s="85" t="s">
        <v>136</v>
      </c>
      <c r="E169" s="67"/>
      <c r="F169" s="62"/>
      <c r="G169" s="44"/>
      <c r="H169" s="67">
        <v>0</v>
      </c>
      <c r="I169" s="67">
        <v>0</v>
      </c>
      <c r="J169" s="67">
        <v>0</v>
      </c>
      <c r="K169" s="2"/>
    </row>
    <row r="170" spans="1:11" s="5" customFormat="1" ht="15.75">
      <c r="A170" s="38"/>
      <c r="B170" s="37"/>
      <c r="C170" s="38">
        <v>4210</v>
      </c>
      <c r="D170" s="85" t="s">
        <v>10</v>
      </c>
      <c r="E170" s="67"/>
      <c r="F170" s="62"/>
      <c r="G170" s="44"/>
      <c r="H170" s="67">
        <v>41800</v>
      </c>
      <c r="I170" s="67">
        <v>32784.55</v>
      </c>
      <c r="J170" s="67">
        <f aca="true" t="shared" si="5" ref="J170:J176">I170/H170*100</f>
        <v>78.43193779904307</v>
      </c>
      <c r="K170" s="2"/>
    </row>
    <row r="171" spans="1:11" s="5" customFormat="1" ht="15.75">
      <c r="A171" s="38"/>
      <c r="B171" s="37"/>
      <c r="C171" s="38">
        <v>4260</v>
      </c>
      <c r="D171" s="85" t="s">
        <v>14</v>
      </c>
      <c r="E171" s="67"/>
      <c r="F171" s="62"/>
      <c r="G171" s="44"/>
      <c r="H171" s="67">
        <v>12700</v>
      </c>
      <c r="I171" s="67">
        <v>12574.49</v>
      </c>
      <c r="J171" s="67">
        <f t="shared" si="5"/>
        <v>99.01173228346455</v>
      </c>
      <c r="K171" s="2"/>
    </row>
    <row r="172" spans="1:10" ht="15">
      <c r="A172" s="38"/>
      <c r="B172" s="37"/>
      <c r="C172" s="38">
        <v>4270</v>
      </c>
      <c r="D172" s="85" t="s">
        <v>54</v>
      </c>
      <c r="E172" s="67"/>
      <c r="F172" s="62"/>
      <c r="G172" s="44"/>
      <c r="H172" s="67">
        <v>0</v>
      </c>
      <c r="I172" s="67">
        <v>0</v>
      </c>
      <c r="J172" s="67">
        <v>0</v>
      </c>
    </row>
    <row r="173" spans="1:10" ht="15">
      <c r="A173" s="38"/>
      <c r="B173" s="37"/>
      <c r="C173" s="38">
        <v>4280</v>
      </c>
      <c r="D173" s="85" t="s">
        <v>98</v>
      </c>
      <c r="E173" s="67"/>
      <c r="F173" s="62"/>
      <c r="G173" s="44"/>
      <c r="H173" s="67">
        <v>2300</v>
      </c>
      <c r="I173" s="67">
        <v>2300</v>
      </c>
      <c r="J173" s="67">
        <f t="shared" si="5"/>
        <v>100</v>
      </c>
    </row>
    <row r="174" spans="1:10" ht="15">
      <c r="A174" s="38"/>
      <c r="B174" s="38"/>
      <c r="C174" s="38">
        <v>4300</v>
      </c>
      <c r="D174" s="85" t="s">
        <v>280</v>
      </c>
      <c r="E174" s="67"/>
      <c r="F174" s="62"/>
      <c r="G174" s="45"/>
      <c r="H174" s="67">
        <v>7000</v>
      </c>
      <c r="I174" s="67">
        <v>6624.86</v>
      </c>
      <c r="J174" s="67">
        <f t="shared" si="5"/>
        <v>94.64085714285714</v>
      </c>
    </row>
    <row r="175" spans="1:10" ht="15">
      <c r="A175" s="38"/>
      <c r="B175" s="38"/>
      <c r="C175" s="38">
        <v>4430</v>
      </c>
      <c r="D175" s="85" t="s">
        <v>15</v>
      </c>
      <c r="E175" s="67"/>
      <c r="F175" s="62"/>
      <c r="G175" s="45"/>
      <c r="H175" s="67">
        <v>10350</v>
      </c>
      <c r="I175" s="67">
        <v>10062</v>
      </c>
      <c r="J175" s="67">
        <f t="shared" si="5"/>
        <v>97.21739130434783</v>
      </c>
    </row>
    <row r="176" spans="1:10" ht="30">
      <c r="A176" s="38"/>
      <c r="B176" s="38"/>
      <c r="C176" s="56">
        <v>4700</v>
      </c>
      <c r="D176" s="83" t="s">
        <v>167</v>
      </c>
      <c r="E176" s="75"/>
      <c r="F176" s="57"/>
      <c r="G176" s="74"/>
      <c r="H176" s="75">
        <v>1500</v>
      </c>
      <c r="I176" s="75">
        <v>1200</v>
      </c>
      <c r="J176" s="64">
        <f t="shared" si="5"/>
        <v>80</v>
      </c>
    </row>
    <row r="177" spans="1:10" ht="15">
      <c r="A177" s="92"/>
      <c r="B177" s="93">
        <v>75414</v>
      </c>
      <c r="C177" s="92" t="s">
        <v>35</v>
      </c>
      <c r="D177" s="94" t="s">
        <v>84</v>
      </c>
      <c r="E177" s="99">
        <f>E178</f>
        <v>0</v>
      </c>
      <c r="F177" s="99">
        <f>F178</f>
        <v>0</v>
      </c>
      <c r="G177" s="96">
        <f>G178</f>
        <v>0</v>
      </c>
      <c r="H177" s="99">
        <f>H179+H180</f>
        <v>1000</v>
      </c>
      <c r="I177" s="99">
        <f>I179+I180</f>
        <v>138.64</v>
      </c>
      <c r="J177" s="99">
        <f>I177/H177*100</f>
        <v>13.863999999999999</v>
      </c>
    </row>
    <row r="178" spans="1:10" s="171" customFormat="1" ht="30">
      <c r="A178" s="38"/>
      <c r="B178" s="37"/>
      <c r="C178" s="38">
        <v>2010</v>
      </c>
      <c r="D178" s="85" t="s">
        <v>157</v>
      </c>
      <c r="E178" s="67"/>
      <c r="F178" s="67"/>
      <c r="G178" s="59"/>
      <c r="H178" s="67"/>
      <c r="I178" s="67"/>
      <c r="J178" s="67"/>
    </row>
    <row r="179" spans="1:10" ht="15">
      <c r="A179" s="38"/>
      <c r="B179" s="37"/>
      <c r="C179" s="38">
        <v>4210</v>
      </c>
      <c r="D179" s="85" t="s">
        <v>10</v>
      </c>
      <c r="E179" s="67"/>
      <c r="F179" s="62"/>
      <c r="G179" s="44"/>
      <c r="H179" s="67">
        <v>700</v>
      </c>
      <c r="I179" s="67">
        <v>138.64</v>
      </c>
      <c r="J179" s="67">
        <f>I179/H179*100</f>
        <v>19.805714285714284</v>
      </c>
    </row>
    <row r="180" spans="1:10" ht="15">
      <c r="A180" s="38"/>
      <c r="B180" s="37"/>
      <c r="C180" s="38">
        <v>4300</v>
      </c>
      <c r="D180" s="85" t="s">
        <v>180</v>
      </c>
      <c r="E180" s="67"/>
      <c r="F180" s="62"/>
      <c r="G180" s="44"/>
      <c r="H180" s="67">
        <v>300</v>
      </c>
      <c r="I180" s="67">
        <v>0</v>
      </c>
      <c r="J180" s="67">
        <v>0</v>
      </c>
    </row>
    <row r="181" spans="1:10" ht="15">
      <c r="A181" s="92"/>
      <c r="B181" s="93">
        <v>75416</v>
      </c>
      <c r="C181" s="92" t="s">
        <v>35</v>
      </c>
      <c r="D181" s="94" t="s">
        <v>181</v>
      </c>
      <c r="E181" s="99">
        <f>E182</f>
        <v>350000</v>
      </c>
      <c r="F181" s="99">
        <f>F182</f>
        <v>47283.83</v>
      </c>
      <c r="G181" s="96">
        <f>F181/E181*100</f>
        <v>13.509665714285715</v>
      </c>
      <c r="H181" s="99">
        <f>H182+H183+H184+H185+H186+H187+H188+H189+H190+H191+H192+H193+H194+H195+H196</f>
        <v>154853</v>
      </c>
      <c r="I181" s="99">
        <f>SUM(I183:I196)</f>
        <v>138289.35</v>
      </c>
      <c r="J181" s="99">
        <f>I181/H181*100</f>
        <v>89.3036298941577</v>
      </c>
    </row>
    <row r="182" spans="1:10" ht="30">
      <c r="A182" s="38"/>
      <c r="B182" s="37"/>
      <c r="C182" s="108" t="s">
        <v>182</v>
      </c>
      <c r="D182" s="85" t="s">
        <v>183</v>
      </c>
      <c r="E182" s="67">
        <v>350000</v>
      </c>
      <c r="F182" s="67">
        <v>47283.83</v>
      </c>
      <c r="G182" s="59">
        <f>F182/E182*100</f>
        <v>13.509665714285715</v>
      </c>
      <c r="H182" s="143"/>
      <c r="I182" s="143"/>
      <c r="J182" s="143"/>
    </row>
    <row r="183" spans="1:10" ht="19.5" customHeight="1">
      <c r="A183" s="38"/>
      <c r="B183" s="37"/>
      <c r="C183" s="38">
        <v>4010</v>
      </c>
      <c r="D183" s="85" t="s">
        <v>184</v>
      </c>
      <c r="E183" s="143"/>
      <c r="F183" s="145"/>
      <c r="G183" s="134"/>
      <c r="H183" s="67">
        <v>102200</v>
      </c>
      <c r="I183" s="67">
        <v>93736.7</v>
      </c>
      <c r="J183" s="67">
        <f>I183/H183*100</f>
        <v>91.71888454011741</v>
      </c>
    </row>
    <row r="184" spans="1:10" ht="19.5" customHeight="1">
      <c r="A184" s="38"/>
      <c r="B184" s="37"/>
      <c r="C184" s="38">
        <v>4040</v>
      </c>
      <c r="D184" s="85" t="s">
        <v>185</v>
      </c>
      <c r="E184" s="143"/>
      <c r="F184" s="145"/>
      <c r="G184" s="134"/>
      <c r="H184" s="67">
        <v>7947</v>
      </c>
      <c r="I184" s="67">
        <v>7946.4</v>
      </c>
      <c r="J184" s="67">
        <v>99.98</v>
      </c>
    </row>
    <row r="185" spans="1:10" ht="15">
      <c r="A185" s="38"/>
      <c r="B185" s="37"/>
      <c r="C185" s="38">
        <v>4110</v>
      </c>
      <c r="D185" s="85" t="s">
        <v>135</v>
      </c>
      <c r="E185" s="143"/>
      <c r="F185" s="145"/>
      <c r="G185" s="134"/>
      <c r="H185" s="67">
        <v>16100</v>
      </c>
      <c r="I185" s="67">
        <v>14110.66</v>
      </c>
      <c r="J185" s="67">
        <f aca="true" t="shared" si="6" ref="J185:J194">I185/H185*100</f>
        <v>87.64385093167701</v>
      </c>
    </row>
    <row r="186" spans="1:10" ht="15">
      <c r="A186" s="38"/>
      <c r="B186" s="37"/>
      <c r="C186" s="38">
        <v>4120</v>
      </c>
      <c r="D186" s="85" t="s">
        <v>136</v>
      </c>
      <c r="E186" s="143"/>
      <c r="F186" s="145"/>
      <c r="G186" s="134"/>
      <c r="H186" s="67">
        <v>2613</v>
      </c>
      <c r="I186" s="67">
        <v>2289.49</v>
      </c>
      <c r="J186" s="67">
        <f t="shared" si="6"/>
        <v>87.619211634137</v>
      </c>
    </row>
    <row r="187" spans="1:10" ht="15">
      <c r="A187" s="38"/>
      <c r="B187" s="37"/>
      <c r="C187" s="38">
        <v>4210</v>
      </c>
      <c r="D187" s="85" t="s">
        <v>137</v>
      </c>
      <c r="E187" s="143"/>
      <c r="F187" s="145"/>
      <c r="G187" s="134"/>
      <c r="H187" s="67">
        <v>11168.21</v>
      </c>
      <c r="I187" s="67">
        <v>8834.34</v>
      </c>
      <c r="J187" s="67">
        <f t="shared" si="6"/>
        <v>79.10255985516032</v>
      </c>
    </row>
    <row r="188" spans="1:10" ht="15">
      <c r="A188" s="38"/>
      <c r="B188" s="37"/>
      <c r="C188" s="38">
        <v>4280</v>
      </c>
      <c r="D188" s="85" t="s">
        <v>139</v>
      </c>
      <c r="E188" s="143"/>
      <c r="F188" s="145"/>
      <c r="G188" s="134"/>
      <c r="H188" s="67">
        <v>350</v>
      </c>
      <c r="I188" s="67">
        <v>273.5</v>
      </c>
      <c r="J188" s="67">
        <f t="shared" si="6"/>
        <v>78.14285714285715</v>
      </c>
    </row>
    <row r="189" spans="1:10" ht="15">
      <c r="A189" s="38"/>
      <c r="B189" s="37"/>
      <c r="C189" s="38">
        <v>4300</v>
      </c>
      <c r="D189" s="85" t="s">
        <v>148</v>
      </c>
      <c r="E189" s="143"/>
      <c r="F189" s="145"/>
      <c r="G189" s="134"/>
      <c r="H189" s="67">
        <v>7553</v>
      </c>
      <c r="I189" s="67">
        <v>5822.62</v>
      </c>
      <c r="J189" s="67">
        <f t="shared" si="6"/>
        <v>77.09016284919899</v>
      </c>
    </row>
    <row r="190" spans="1:10" ht="30">
      <c r="A190" s="38"/>
      <c r="B190" s="37"/>
      <c r="C190" s="38">
        <v>4370</v>
      </c>
      <c r="D190" s="85" t="s">
        <v>186</v>
      </c>
      <c r="E190" s="143"/>
      <c r="F190" s="145"/>
      <c r="G190" s="147"/>
      <c r="H190" s="67">
        <v>0</v>
      </c>
      <c r="I190" s="67">
        <v>0</v>
      </c>
      <c r="J190" s="67">
        <v>0</v>
      </c>
    </row>
    <row r="191" spans="1:10" ht="15">
      <c r="A191" s="38"/>
      <c r="B191" s="37"/>
      <c r="C191" s="38">
        <v>4410</v>
      </c>
      <c r="D191" s="85" t="s">
        <v>158</v>
      </c>
      <c r="E191" s="143"/>
      <c r="F191" s="145"/>
      <c r="G191" s="134"/>
      <c r="H191" s="67">
        <v>1200</v>
      </c>
      <c r="I191" s="67">
        <v>446.47</v>
      </c>
      <c r="J191" s="67">
        <f t="shared" si="6"/>
        <v>37.20583333333334</v>
      </c>
    </row>
    <row r="192" spans="1:10" ht="15">
      <c r="A192" s="38"/>
      <c r="B192" s="37"/>
      <c r="C192" s="38">
        <v>4430</v>
      </c>
      <c r="D192" s="85" t="s">
        <v>187</v>
      </c>
      <c r="E192" s="143"/>
      <c r="F192" s="145"/>
      <c r="G192" s="147"/>
      <c r="H192" s="67">
        <v>940</v>
      </c>
      <c r="I192" s="67">
        <v>940</v>
      </c>
      <c r="J192" s="67">
        <f t="shared" si="6"/>
        <v>100</v>
      </c>
    </row>
    <row r="193" spans="1:10" ht="15">
      <c r="A193" s="38"/>
      <c r="B193" s="37"/>
      <c r="C193" s="38">
        <v>4440</v>
      </c>
      <c r="D193" s="85" t="s">
        <v>188</v>
      </c>
      <c r="E193" s="143"/>
      <c r="F193" s="145"/>
      <c r="G193" s="134"/>
      <c r="H193" s="67">
        <v>3281.79</v>
      </c>
      <c r="I193" s="67">
        <v>3281.79</v>
      </c>
      <c r="J193" s="67">
        <f t="shared" si="6"/>
        <v>100</v>
      </c>
    </row>
    <row r="194" spans="1:10" ht="30">
      <c r="A194" s="38"/>
      <c r="B194" s="37"/>
      <c r="C194" s="38">
        <v>4700</v>
      </c>
      <c r="D194" s="85" t="s">
        <v>160</v>
      </c>
      <c r="E194" s="143"/>
      <c r="F194" s="145"/>
      <c r="G194" s="134"/>
      <c r="H194" s="67">
        <v>1500</v>
      </c>
      <c r="I194" s="67">
        <v>607.38</v>
      </c>
      <c r="J194" s="67">
        <f t="shared" si="6"/>
        <v>40.492</v>
      </c>
    </row>
    <row r="195" spans="1:10" ht="30">
      <c r="A195" s="38"/>
      <c r="B195" s="37"/>
      <c r="C195" s="38">
        <v>4740</v>
      </c>
      <c r="D195" s="85" t="s">
        <v>161</v>
      </c>
      <c r="E195" s="143"/>
      <c r="F195" s="145"/>
      <c r="G195" s="147"/>
      <c r="H195" s="67">
        <v>0</v>
      </c>
      <c r="I195" s="67">
        <v>0</v>
      </c>
      <c r="J195" s="67">
        <v>0</v>
      </c>
    </row>
    <row r="196" spans="1:10" ht="30">
      <c r="A196" s="38"/>
      <c r="B196" s="37"/>
      <c r="C196" s="38">
        <v>4750</v>
      </c>
      <c r="D196" s="85" t="s">
        <v>162</v>
      </c>
      <c r="E196" s="143"/>
      <c r="F196" s="145"/>
      <c r="G196" s="134"/>
      <c r="H196" s="67">
        <v>0</v>
      </c>
      <c r="I196" s="67">
        <v>0</v>
      </c>
      <c r="J196" s="67">
        <v>0</v>
      </c>
    </row>
    <row r="197" spans="1:10" ht="15">
      <c r="A197" s="92"/>
      <c r="B197" s="93">
        <v>75421</v>
      </c>
      <c r="C197" s="92" t="s">
        <v>35</v>
      </c>
      <c r="D197" s="94" t="s">
        <v>189</v>
      </c>
      <c r="E197" s="138"/>
      <c r="F197" s="141"/>
      <c r="G197" s="165"/>
      <c r="H197" s="99">
        <f>H200+H198+H199</f>
        <v>1500</v>
      </c>
      <c r="I197" s="99">
        <f>I198+I199+I200</f>
        <v>60.37</v>
      </c>
      <c r="J197" s="99">
        <f>I197/H197*100</f>
        <v>4.024666666666667</v>
      </c>
    </row>
    <row r="198" spans="1:10" ht="21" customHeight="1">
      <c r="A198" s="38"/>
      <c r="B198" s="37"/>
      <c r="C198" s="38">
        <v>4210</v>
      </c>
      <c r="D198" s="85" t="s">
        <v>10</v>
      </c>
      <c r="E198" s="143"/>
      <c r="F198" s="145"/>
      <c r="G198" s="156"/>
      <c r="H198" s="67">
        <v>1000</v>
      </c>
      <c r="I198" s="67">
        <v>60.37</v>
      </c>
      <c r="J198" s="67">
        <v>87.41</v>
      </c>
    </row>
    <row r="199" spans="1:10" ht="21" customHeight="1">
      <c r="A199" s="38"/>
      <c r="B199" s="37"/>
      <c r="C199" s="38">
        <v>4300</v>
      </c>
      <c r="D199" s="85" t="s">
        <v>148</v>
      </c>
      <c r="E199" s="143"/>
      <c r="F199" s="145"/>
      <c r="G199" s="156"/>
      <c r="H199" s="67">
        <v>500</v>
      </c>
      <c r="I199" s="67">
        <v>0</v>
      </c>
      <c r="J199" s="67">
        <v>83</v>
      </c>
    </row>
    <row r="200" spans="1:10" ht="30">
      <c r="A200" s="38"/>
      <c r="B200" s="37"/>
      <c r="C200" s="38">
        <v>4700</v>
      </c>
      <c r="D200" s="85" t="s">
        <v>160</v>
      </c>
      <c r="E200" s="143"/>
      <c r="F200" s="145"/>
      <c r="G200" s="134"/>
      <c r="H200" s="67">
        <v>0</v>
      </c>
      <c r="I200" s="67">
        <v>0</v>
      </c>
      <c r="J200" s="67">
        <v>0</v>
      </c>
    </row>
    <row r="201" spans="1:10" ht="42.75">
      <c r="A201" s="39">
        <v>756</v>
      </c>
      <c r="B201" s="68"/>
      <c r="C201" s="39" t="s">
        <v>35</v>
      </c>
      <c r="D201" s="105" t="s">
        <v>190</v>
      </c>
      <c r="E201" s="70">
        <f>E202+E205+E213+E223+E230</f>
        <v>3392002</v>
      </c>
      <c r="F201" s="70">
        <f>F202+F205+F213+F226+F230</f>
        <v>3463273.67</v>
      </c>
      <c r="G201" s="44">
        <f aca="true" t="shared" si="7" ref="G201:G248">F201/E201*100</f>
        <v>102.10116827761304</v>
      </c>
      <c r="H201" s="70">
        <f>H233</f>
        <v>6600</v>
      </c>
      <c r="I201" s="70">
        <f>I233</f>
        <v>5680.62</v>
      </c>
      <c r="J201" s="70">
        <f>I201/H201*100</f>
        <v>86.07000000000001</v>
      </c>
    </row>
    <row r="202" spans="1:10" ht="22.5" customHeight="1">
      <c r="A202" s="92"/>
      <c r="B202" s="93">
        <v>75601</v>
      </c>
      <c r="C202" s="92" t="s">
        <v>35</v>
      </c>
      <c r="D202" s="94" t="s">
        <v>52</v>
      </c>
      <c r="E202" s="99">
        <f>E203+E204</f>
        <v>3000</v>
      </c>
      <c r="F202" s="99">
        <f>F203+F204</f>
        <v>10885.33</v>
      </c>
      <c r="G202" s="96">
        <f t="shared" si="7"/>
        <v>362.84433333333334</v>
      </c>
      <c r="H202" s="141"/>
      <c r="I202" s="141"/>
      <c r="J202" s="141"/>
    </row>
    <row r="203" spans="1:10" ht="27.75" customHeight="1">
      <c r="A203" s="92"/>
      <c r="B203" s="108"/>
      <c r="C203" s="108" t="s">
        <v>191</v>
      </c>
      <c r="D203" s="85" t="s">
        <v>192</v>
      </c>
      <c r="E203" s="67">
        <v>3000</v>
      </c>
      <c r="F203" s="67">
        <v>10494.43</v>
      </c>
      <c r="G203" s="59">
        <f>F203/E203*100</f>
        <v>349.81433333333337</v>
      </c>
      <c r="H203" s="141"/>
      <c r="I203" s="141"/>
      <c r="J203" s="141"/>
    </row>
    <row r="204" spans="1:10" ht="15">
      <c r="A204" s="38"/>
      <c r="B204" s="37"/>
      <c r="C204" s="108" t="s">
        <v>200</v>
      </c>
      <c r="E204" s="4">
        <v>0</v>
      </c>
      <c r="F204" s="212">
        <v>390.9</v>
      </c>
      <c r="G204" s="4"/>
      <c r="H204" s="145"/>
      <c r="I204" s="145"/>
      <c r="J204" s="136"/>
    </row>
    <row r="205" spans="1:10" ht="30">
      <c r="A205" s="92"/>
      <c r="B205" s="92">
        <v>75615</v>
      </c>
      <c r="C205" s="92" t="s">
        <v>35</v>
      </c>
      <c r="D205" s="94" t="s">
        <v>193</v>
      </c>
      <c r="E205" s="99">
        <f>E206+E207+E208+E209+E210+E211+E212</f>
        <v>841640</v>
      </c>
      <c r="F205" s="99">
        <f>F206+F207+F208+F209+F210+F211+F212</f>
        <v>1137904.78</v>
      </c>
      <c r="G205" s="100">
        <f t="shared" si="7"/>
        <v>135.20089111734234</v>
      </c>
      <c r="H205" s="141"/>
      <c r="I205" s="141"/>
      <c r="J205" s="141"/>
    </row>
    <row r="206" spans="1:10" ht="15">
      <c r="A206" s="38"/>
      <c r="B206" s="37"/>
      <c r="C206" s="108" t="s">
        <v>194</v>
      </c>
      <c r="D206" s="85" t="s">
        <v>29</v>
      </c>
      <c r="E206" s="67">
        <v>728300</v>
      </c>
      <c r="F206" s="67">
        <v>943626.02</v>
      </c>
      <c r="G206" s="59">
        <f t="shared" si="7"/>
        <v>129.5655663874777</v>
      </c>
      <c r="H206" s="145"/>
      <c r="I206" s="145"/>
      <c r="J206" s="136"/>
    </row>
    <row r="207" spans="1:10" ht="15">
      <c r="A207" s="38"/>
      <c r="B207" s="38"/>
      <c r="C207" s="108" t="s">
        <v>195</v>
      </c>
      <c r="D207" s="85" t="s">
        <v>30</v>
      </c>
      <c r="E207" s="67">
        <v>62500</v>
      </c>
      <c r="F207" s="67">
        <v>63406.17</v>
      </c>
      <c r="G207" s="65">
        <f t="shared" si="7"/>
        <v>101.449872</v>
      </c>
      <c r="H207" s="145"/>
      <c r="I207" s="145"/>
      <c r="J207" s="136"/>
    </row>
    <row r="208" spans="1:10" s="5" customFormat="1" ht="15">
      <c r="A208" s="38"/>
      <c r="B208" s="38"/>
      <c r="C208" s="108" t="s">
        <v>196</v>
      </c>
      <c r="D208" s="85" t="s">
        <v>31</v>
      </c>
      <c r="E208" s="67">
        <v>36180</v>
      </c>
      <c r="F208" s="67">
        <v>35529</v>
      </c>
      <c r="G208" s="65">
        <f t="shared" si="7"/>
        <v>98.20066334991708</v>
      </c>
      <c r="H208" s="145"/>
      <c r="I208" s="145"/>
      <c r="J208" s="136"/>
    </row>
    <row r="209" spans="1:10" ht="15">
      <c r="A209" s="38"/>
      <c r="B209" s="37"/>
      <c r="C209" s="108" t="s">
        <v>197</v>
      </c>
      <c r="D209" s="85" t="s">
        <v>32</v>
      </c>
      <c r="E209" s="67">
        <v>4160</v>
      </c>
      <c r="F209" s="67">
        <v>3970</v>
      </c>
      <c r="G209" s="59">
        <f t="shared" si="7"/>
        <v>95.4326923076923</v>
      </c>
      <c r="H209" s="145"/>
      <c r="I209" s="145"/>
      <c r="J209" s="136"/>
    </row>
    <row r="210" spans="1:10" ht="15">
      <c r="A210" s="38"/>
      <c r="B210" s="37"/>
      <c r="C210" s="108" t="s">
        <v>198</v>
      </c>
      <c r="D210" s="85" t="s">
        <v>53</v>
      </c>
      <c r="E210" s="67">
        <v>2000</v>
      </c>
      <c r="F210" s="67">
        <v>16</v>
      </c>
      <c r="G210" s="59">
        <f>F210/E210*100</f>
        <v>0.8</v>
      </c>
      <c r="H210" s="145"/>
      <c r="I210" s="145"/>
      <c r="J210" s="136"/>
    </row>
    <row r="211" spans="1:10" ht="15">
      <c r="A211" s="38"/>
      <c r="B211" s="37"/>
      <c r="C211" s="108" t="s">
        <v>199</v>
      </c>
      <c r="D211" s="85" t="s">
        <v>18</v>
      </c>
      <c r="E211" s="67">
        <v>2500</v>
      </c>
      <c r="F211" s="67">
        <v>86.6</v>
      </c>
      <c r="G211" s="59">
        <f>F211/E211*100</f>
        <v>3.4639999999999995</v>
      </c>
      <c r="H211" s="145"/>
      <c r="I211" s="145"/>
      <c r="J211" s="136"/>
    </row>
    <row r="212" spans="1:10" ht="15">
      <c r="A212" s="38"/>
      <c r="B212" s="37"/>
      <c r="C212" s="108" t="s">
        <v>200</v>
      </c>
      <c r="D212" s="85" t="s">
        <v>83</v>
      </c>
      <c r="E212" s="67">
        <v>6000</v>
      </c>
      <c r="F212" s="67">
        <v>91270.99</v>
      </c>
      <c r="G212" s="59">
        <f t="shared" si="7"/>
        <v>1521.1831666666667</v>
      </c>
      <c r="H212" s="145"/>
      <c r="I212" s="145"/>
      <c r="J212" s="136"/>
    </row>
    <row r="213" spans="1:10" ht="60">
      <c r="A213" s="92"/>
      <c r="B213" s="93">
        <v>75616</v>
      </c>
      <c r="C213" s="92" t="s">
        <v>35</v>
      </c>
      <c r="D213" s="94" t="s">
        <v>201</v>
      </c>
      <c r="E213" s="99">
        <f>SUM(E214:E222)</f>
        <v>1115260</v>
      </c>
      <c r="F213" s="99">
        <f>SUM(F214:F222)</f>
        <v>896151.6900000001</v>
      </c>
      <c r="G213" s="96">
        <f t="shared" si="7"/>
        <v>80.35361171386045</v>
      </c>
      <c r="H213" s="141"/>
      <c r="I213" s="141"/>
      <c r="J213" s="141"/>
    </row>
    <row r="214" spans="1:10" ht="15">
      <c r="A214" s="38"/>
      <c r="B214" s="37"/>
      <c r="C214" s="108" t="s">
        <v>194</v>
      </c>
      <c r="D214" s="85" t="s">
        <v>29</v>
      </c>
      <c r="E214" s="67">
        <v>352630</v>
      </c>
      <c r="F214" s="67">
        <v>328897.64</v>
      </c>
      <c r="G214" s="59">
        <f t="shared" si="7"/>
        <v>93.26989762640729</v>
      </c>
      <c r="H214" s="145"/>
      <c r="I214" s="145"/>
      <c r="J214" s="136"/>
    </row>
    <row r="215" spans="1:10" ht="15">
      <c r="A215" s="38"/>
      <c r="B215" s="38"/>
      <c r="C215" s="108" t="s">
        <v>195</v>
      </c>
      <c r="D215" s="85" t="s">
        <v>30</v>
      </c>
      <c r="E215" s="67">
        <v>474130</v>
      </c>
      <c r="F215" s="67">
        <v>387760.73</v>
      </c>
      <c r="G215" s="65">
        <f t="shared" si="7"/>
        <v>81.78363107164701</v>
      </c>
      <c r="H215" s="145"/>
      <c r="I215" s="145"/>
      <c r="J215" s="136"/>
    </row>
    <row r="216" spans="1:10" ht="15">
      <c r="A216" s="38"/>
      <c r="B216" s="37"/>
      <c r="C216" s="108" t="s">
        <v>196</v>
      </c>
      <c r="D216" s="85" t="s">
        <v>31</v>
      </c>
      <c r="E216" s="67">
        <v>3900</v>
      </c>
      <c r="F216" s="67">
        <v>3572.46</v>
      </c>
      <c r="G216" s="59">
        <f t="shared" si="7"/>
        <v>91.60153846153847</v>
      </c>
      <c r="H216" s="145"/>
      <c r="I216" s="145"/>
      <c r="J216" s="136"/>
    </row>
    <row r="217" spans="1:10" ht="15">
      <c r="A217" s="38"/>
      <c r="B217" s="37"/>
      <c r="C217" s="108" t="s">
        <v>197</v>
      </c>
      <c r="D217" s="85" t="s">
        <v>32</v>
      </c>
      <c r="E217" s="67">
        <v>65000</v>
      </c>
      <c r="F217" s="67">
        <v>79823.05</v>
      </c>
      <c r="G217" s="59">
        <f t="shared" si="7"/>
        <v>122.8046923076923</v>
      </c>
      <c r="H217" s="145"/>
      <c r="I217" s="145"/>
      <c r="J217" s="136"/>
    </row>
    <row r="218" spans="1:10" ht="15">
      <c r="A218" s="38"/>
      <c r="B218" s="37"/>
      <c r="C218" s="108" t="s">
        <v>202</v>
      </c>
      <c r="D218" s="85" t="s">
        <v>33</v>
      </c>
      <c r="E218" s="67">
        <v>8000</v>
      </c>
      <c r="F218" s="67">
        <v>16016.6</v>
      </c>
      <c r="G218" s="59">
        <f t="shared" si="7"/>
        <v>200.2075</v>
      </c>
      <c r="H218" s="145"/>
      <c r="I218" s="145"/>
      <c r="J218" s="136"/>
    </row>
    <row r="219" spans="1:10" ht="20.25" customHeight="1">
      <c r="A219" s="38"/>
      <c r="B219" s="38"/>
      <c r="C219" s="108" t="s">
        <v>203</v>
      </c>
      <c r="D219" s="85" t="s">
        <v>279</v>
      </c>
      <c r="E219" s="67">
        <v>600</v>
      </c>
      <c r="F219" s="67">
        <v>160</v>
      </c>
      <c r="G219" s="59">
        <f t="shared" si="7"/>
        <v>26.666666666666668</v>
      </c>
      <c r="H219" s="145"/>
      <c r="I219" s="145"/>
      <c r="J219" s="136"/>
    </row>
    <row r="220" spans="1:10" ht="15">
      <c r="A220" s="38"/>
      <c r="B220" s="37"/>
      <c r="C220" s="108" t="s">
        <v>198</v>
      </c>
      <c r="D220" s="85" t="s">
        <v>53</v>
      </c>
      <c r="E220" s="67">
        <v>100000</v>
      </c>
      <c r="F220" s="67">
        <v>61670.77</v>
      </c>
      <c r="G220" s="59">
        <f t="shared" si="7"/>
        <v>61.67077</v>
      </c>
      <c r="H220" s="145"/>
      <c r="I220" s="145"/>
      <c r="J220" s="136"/>
    </row>
    <row r="221" spans="1:10" ht="15">
      <c r="A221" s="38"/>
      <c r="B221" s="37"/>
      <c r="C221" s="108" t="s">
        <v>199</v>
      </c>
      <c r="D221" s="85" t="s">
        <v>18</v>
      </c>
      <c r="E221" s="67">
        <v>85000</v>
      </c>
      <c r="F221" s="67">
        <v>3192.55</v>
      </c>
      <c r="G221" s="65">
        <f>F221/E221*100</f>
        <v>3.7559411764705883</v>
      </c>
      <c r="H221" s="145"/>
      <c r="I221" s="145"/>
      <c r="J221" s="136"/>
    </row>
    <row r="222" spans="1:10" ht="24.75" customHeight="1">
      <c r="A222" s="38"/>
      <c r="B222" s="37"/>
      <c r="C222" s="108" t="s">
        <v>200</v>
      </c>
      <c r="D222" s="85" t="s">
        <v>83</v>
      </c>
      <c r="E222" s="67">
        <v>26000</v>
      </c>
      <c r="F222" s="67">
        <v>15057.89</v>
      </c>
      <c r="G222" s="59">
        <f t="shared" si="7"/>
        <v>57.91496153846154</v>
      </c>
      <c r="H222" s="145"/>
      <c r="I222" s="145"/>
      <c r="J222" s="136"/>
    </row>
    <row r="223" spans="1:10" ht="31.5" customHeight="1">
      <c r="A223" s="39"/>
      <c r="B223" s="93">
        <v>75618</v>
      </c>
      <c r="C223" s="109"/>
      <c r="D223" s="94" t="s">
        <v>312</v>
      </c>
      <c r="E223" s="99">
        <f>E227+E228+E229</f>
        <v>89000</v>
      </c>
      <c r="F223" s="99">
        <f>F227+F228+F229</f>
        <v>54923.76</v>
      </c>
      <c r="G223" s="100">
        <f t="shared" si="7"/>
        <v>61.71208988764045</v>
      </c>
      <c r="H223" s="141"/>
      <c r="I223" s="141"/>
      <c r="J223" s="141"/>
    </row>
    <row r="224" spans="1:10" ht="28.5" customHeight="1" hidden="1">
      <c r="A224" s="38"/>
      <c r="B224" s="37"/>
      <c r="C224" s="108" t="s">
        <v>199</v>
      </c>
      <c r="D224" s="85" t="s">
        <v>18</v>
      </c>
      <c r="E224" s="143">
        <v>16000</v>
      </c>
      <c r="F224" s="143">
        <v>4698.62</v>
      </c>
      <c r="G224" s="144">
        <f>F224/E224*100</f>
        <v>29.366375</v>
      </c>
      <c r="H224" s="145"/>
      <c r="I224" s="145"/>
      <c r="J224" s="136"/>
    </row>
    <row r="225" spans="1:10" ht="15" hidden="1">
      <c r="A225" s="38"/>
      <c r="B225" s="37"/>
      <c r="C225" s="108" t="s">
        <v>200</v>
      </c>
      <c r="D225" s="85" t="s">
        <v>71</v>
      </c>
      <c r="E225" s="143">
        <v>50000</v>
      </c>
      <c r="F225" s="143">
        <v>9022.82</v>
      </c>
      <c r="G225" s="156">
        <f>F225/E225*100</f>
        <v>18.04564</v>
      </c>
      <c r="H225" s="145"/>
      <c r="I225" s="145"/>
      <c r="J225" s="136"/>
    </row>
    <row r="226" spans="1:10" ht="7.5" customHeight="1" hidden="1">
      <c r="A226" s="92"/>
      <c r="B226" s="93">
        <v>75618</v>
      </c>
      <c r="C226" s="92" t="s">
        <v>35</v>
      </c>
      <c r="D226" s="94" t="s">
        <v>204</v>
      </c>
      <c r="E226" s="138">
        <f>E227+E228+E229</f>
        <v>89000</v>
      </c>
      <c r="F226" s="138">
        <f>F227+F228+F229</f>
        <v>54923.76</v>
      </c>
      <c r="G226" s="139">
        <f>F226/E226*100</f>
        <v>61.71208988764045</v>
      </c>
      <c r="H226" s="141"/>
      <c r="I226" s="141"/>
      <c r="J226" s="141"/>
    </row>
    <row r="227" spans="1:10" ht="15">
      <c r="A227" s="38"/>
      <c r="B227" s="37"/>
      <c r="C227" s="108" t="s">
        <v>205</v>
      </c>
      <c r="D227" s="85" t="s">
        <v>34</v>
      </c>
      <c r="E227" s="67">
        <v>35000</v>
      </c>
      <c r="F227" s="67">
        <v>8949</v>
      </c>
      <c r="G227" s="59">
        <f t="shared" si="7"/>
        <v>25.56857142857143</v>
      </c>
      <c r="H227" s="145"/>
      <c r="I227" s="145"/>
      <c r="J227" s="136"/>
    </row>
    <row r="228" spans="1:10" ht="15">
      <c r="A228" s="38"/>
      <c r="B228" s="37"/>
      <c r="C228" s="108" t="s">
        <v>206</v>
      </c>
      <c r="D228" s="85" t="s">
        <v>207</v>
      </c>
      <c r="E228" s="67">
        <v>46000</v>
      </c>
      <c r="F228" s="67">
        <v>45974.76</v>
      </c>
      <c r="G228" s="59">
        <f t="shared" si="7"/>
        <v>99.94513043478261</v>
      </c>
      <c r="H228" s="145"/>
      <c r="I228" s="145"/>
      <c r="J228" s="136"/>
    </row>
    <row r="229" spans="1:10" ht="15">
      <c r="A229" s="38"/>
      <c r="B229" s="37"/>
      <c r="C229" s="108" t="s">
        <v>200</v>
      </c>
      <c r="D229" s="85" t="s">
        <v>83</v>
      </c>
      <c r="E229" s="67">
        <v>8000</v>
      </c>
      <c r="F229" s="67">
        <v>0</v>
      </c>
      <c r="G229" s="59">
        <f>F229/E229*100</f>
        <v>0</v>
      </c>
      <c r="H229" s="145"/>
      <c r="I229" s="145"/>
      <c r="J229" s="136"/>
    </row>
    <row r="230" spans="1:10" ht="30">
      <c r="A230" s="92"/>
      <c r="B230" s="92">
        <v>75621</v>
      </c>
      <c r="C230" s="92" t="s">
        <v>35</v>
      </c>
      <c r="D230" s="94" t="s">
        <v>210</v>
      </c>
      <c r="E230" s="99">
        <f>E231+E232</f>
        <v>1343102</v>
      </c>
      <c r="F230" s="99">
        <f>F231+F232</f>
        <v>1363408.11</v>
      </c>
      <c r="G230" s="100">
        <f t="shared" si="7"/>
        <v>101.51188145055255</v>
      </c>
      <c r="H230" s="141"/>
      <c r="I230" s="141"/>
      <c r="J230" s="141"/>
    </row>
    <row r="231" spans="1:10" ht="15">
      <c r="A231" s="38"/>
      <c r="B231" s="38"/>
      <c r="C231" s="108" t="s">
        <v>208</v>
      </c>
      <c r="D231" s="85" t="s">
        <v>36</v>
      </c>
      <c r="E231" s="67">
        <v>1340102</v>
      </c>
      <c r="F231" s="67">
        <v>1362954</v>
      </c>
      <c r="G231" s="65">
        <f t="shared" si="7"/>
        <v>101.70524333222397</v>
      </c>
      <c r="H231" s="145"/>
      <c r="I231" s="145"/>
      <c r="J231" s="136"/>
    </row>
    <row r="232" spans="1:10" ht="15">
      <c r="A232" s="38"/>
      <c r="B232" s="38"/>
      <c r="C232" s="108" t="s">
        <v>209</v>
      </c>
      <c r="D232" s="85" t="s">
        <v>37</v>
      </c>
      <c r="E232" s="67">
        <v>3000</v>
      </c>
      <c r="F232" s="67">
        <v>454.11</v>
      </c>
      <c r="G232" s="65">
        <f t="shared" si="7"/>
        <v>15.137</v>
      </c>
      <c r="H232" s="145"/>
      <c r="I232" s="145"/>
      <c r="J232" s="136"/>
    </row>
    <row r="233" spans="1:10" ht="30">
      <c r="A233" s="92"/>
      <c r="B233" s="93">
        <v>75647</v>
      </c>
      <c r="C233" s="92" t="s">
        <v>35</v>
      </c>
      <c r="D233" s="94" t="s">
        <v>211</v>
      </c>
      <c r="E233" s="138"/>
      <c r="F233" s="141"/>
      <c r="G233" s="139"/>
      <c r="H233" s="99">
        <f>H234+H235+H236</f>
        <v>6600</v>
      </c>
      <c r="I233" s="99">
        <f>I234+I235+I236</f>
        <v>5680.62</v>
      </c>
      <c r="J233" s="99">
        <f aca="true" t="shared" si="8" ref="J233:J240">I233/H233*100</f>
        <v>86.07000000000001</v>
      </c>
    </row>
    <row r="234" spans="1:10" ht="15">
      <c r="A234" s="38"/>
      <c r="B234" s="37"/>
      <c r="C234" s="38">
        <v>4100</v>
      </c>
      <c r="D234" s="85" t="s">
        <v>7</v>
      </c>
      <c r="E234" s="143"/>
      <c r="F234" s="145"/>
      <c r="G234" s="134"/>
      <c r="H234" s="67">
        <v>5300</v>
      </c>
      <c r="I234" s="67">
        <v>4602</v>
      </c>
      <c r="J234" s="67">
        <f t="shared" si="8"/>
        <v>86.83018867924528</v>
      </c>
    </row>
    <row r="235" spans="1:10" ht="15">
      <c r="A235" s="38"/>
      <c r="B235" s="37"/>
      <c r="C235" s="38">
        <v>4210</v>
      </c>
      <c r="D235" s="85" t="s">
        <v>10</v>
      </c>
      <c r="E235" s="143"/>
      <c r="F235" s="145"/>
      <c r="G235" s="134"/>
      <c r="H235" s="67">
        <v>100</v>
      </c>
      <c r="I235" s="67">
        <v>0</v>
      </c>
      <c r="J235" s="67">
        <f t="shared" si="8"/>
        <v>0</v>
      </c>
    </row>
    <row r="236" spans="1:10" ht="15">
      <c r="A236" s="38"/>
      <c r="B236" s="37"/>
      <c r="C236" s="38">
        <v>4430</v>
      </c>
      <c r="D236" s="85" t="s">
        <v>187</v>
      </c>
      <c r="E236" s="143"/>
      <c r="F236" s="145"/>
      <c r="G236" s="134"/>
      <c r="H236" s="67">
        <v>1200</v>
      </c>
      <c r="I236" s="67">
        <v>1078.62</v>
      </c>
      <c r="J236" s="67">
        <f t="shared" si="8"/>
        <v>89.88499999999999</v>
      </c>
    </row>
    <row r="237" spans="1:10" ht="14.25">
      <c r="A237" s="39">
        <v>757</v>
      </c>
      <c r="B237" s="68"/>
      <c r="C237" s="39" t="s">
        <v>35</v>
      </c>
      <c r="D237" s="105" t="s">
        <v>38</v>
      </c>
      <c r="E237" s="133"/>
      <c r="F237" s="136"/>
      <c r="G237" s="134"/>
      <c r="H237" s="70">
        <f>H238</f>
        <v>106500</v>
      </c>
      <c r="I237" s="70">
        <f>I238</f>
        <v>103992.97</v>
      </c>
      <c r="J237" s="70">
        <f t="shared" si="8"/>
        <v>97.64598122065728</v>
      </c>
    </row>
    <row r="238" spans="1:10" ht="15">
      <c r="A238" s="38"/>
      <c r="B238" s="93">
        <v>75702</v>
      </c>
      <c r="C238" s="92" t="s">
        <v>35</v>
      </c>
      <c r="D238" s="94" t="s">
        <v>212</v>
      </c>
      <c r="E238" s="138"/>
      <c r="F238" s="141"/>
      <c r="G238" s="165"/>
      <c r="H238" s="99">
        <f>H239</f>
        <v>106500</v>
      </c>
      <c r="I238" s="99">
        <f>I239</f>
        <v>103992.97</v>
      </c>
      <c r="J238" s="99">
        <f t="shared" si="8"/>
        <v>97.64598122065728</v>
      </c>
    </row>
    <row r="239" spans="1:10" ht="30">
      <c r="A239" s="38"/>
      <c r="B239" s="37"/>
      <c r="C239" s="38">
        <v>8070</v>
      </c>
      <c r="D239" s="85" t="s">
        <v>213</v>
      </c>
      <c r="E239" s="143"/>
      <c r="F239" s="145"/>
      <c r="G239" s="134"/>
      <c r="H239" s="67">
        <v>106500</v>
      </c>
      <c r="I239" s="67">
        <v>103992.97</v>
      </c>
      <c r="J239" s="67">
        <f t="shared" si="8"/>
        <v>97.64598122065728</v>
      </c>
    </row>
    <row r="240" spans="1:10" ht="26.25" customHeight="1">
      <c r="A240" s="39">
        <v>758</v>
      </c>
      <c r="B240" s="68"/>
      <c r="C240" s="39" t="s">
        <v>35</v>
      </c>
      <c r="D240" s="105" t="s">
        <v>39</v>
      </c>
      <c r="E240" s="70">
        <f>E241+E243+E247+E252</f>
        <v>3543653</v>
      </c>
      <c r="F240" s="70">
        <f>F241+F243+F247+F252</f>
        <v>3544055.46</v>
      </c>
      <c r="G240" s="44">
        <f t="shared" si="7"/>
        <v>100.01135720681455</v>
      </c>
      <c r="H240" s="70">
        <f>H245+H249</f>
        <v>45405.79</v>
      </c>
      <c r="I240" s="70">
        <f>I245+I249</f>
        <v>10155.82</v>
      </c>
      <c r="J240" s="70">
        <f t="shared" si="8"/>
        <v>22.36679507172984</v>
      </c>
    </row>
    <row r="241" spans="1:10" ht="24.75" customHeight="1">
      <c r="A241" s="92"/>
      <c r="B241" s="92">
        <v>75801</v>
      </c>
      <c r="C241" s="92" t="s">
        <v>35</v>
      </c>
      <c r="D241" s="94" t="s">
        <v>214</v>
      </c>
      <c r="E241" s="99">
        <f>E242</f>
        <v>2818330</v>
      </c>
      <c r="F241" s="99">
        <f>F242</f>
        <v>2818330</v>
      </c>
      <c r="G241" s="100">
        <f t="shared" si="7"/>
        <v>100</v>
      </c>
      <c r="H241" s="138"/>
      <c r="I241" s="138"/>
      <c r="J241" s="138"/>
    </row>
    <row r="242" spans="1:10" ht="26.25" customHeight="1">
      <c r="A242" s="38"/>
      <c r="B242" s="37"/>
      <c r="C242" s="38">
        <v>2920</v>
      </c>
      <c r="D242" s="85" t="s">
        <v>40</v>
      </c>
      <c r="E242" s="67">
        <v>2818330</v>
      </c>
      <c r="F242" s="67">
        <v>2818330</v>
      </c>
      <c r="G242" s="59">
        <f t="shared" si="7"/>
        <v>100</v>
      </c>
      <c r="H242" s="143"/>
      <c r="I242" s="143"/>
      <c r="J242" s="133"/>
    </row>
    <row r="243" spans="1:10" s="5" customFormat="1" ht="24.75" customHeight="1">
      <c r="A243" s="92"/>
      <c r="B243" s="93">
        <v>75807</v>
      </c>
      <c r="C243" s="92" t="s">
        <v>35</v>
      </c>
      <c r="D243" s="94" t="s">
        <v>80</v>
      </c>
      <c r="E243" s="99">
        <f>E244</f>
        <v>707890</v>
      </c>
      <c r="F243" s="99">
        <f>F244</f>
        <v>707890</v>
      </c>
      <c r="G243" s="96">
        <f t="shared" si="7"/>
        <v>100</v>
      </c>
      <c r="H243" s="138"/>
      <c r="I243" s="138"/>
      <c r="J243" s="138"/>
    </row>
    <row r="244" spans="1:10" ht="30.75" customHeight="1">
      <c r="A244" s="38"/>
      <c r="B244" s="37"/>
      <c r="C244" s="38">
        <v>2920</v>
      </c>
      <c r="D244" s="85" t="s">
        <v>40</v>
      </c>
      <c r="E244" s="67">
        <v>707890</v>
      </c>
      <c r="F244" s="67">
        <v>707890</v>
      </c>
      <c r="G244" s="59">
        <f t="shared" si="7"/>
        <v>100</v>
      </c>
      <c r="H244" s="143"/>
      <c r="I244" s="143"/>
      <c r="J244" s="133"/>
    </row>
    <row r="245" spans="1:10" ht="31.5" customHeight="1">
      <c r="A245" s="92"/>
      <c r="B245" s="93">
        <v>75809</v>
      </c>
      <c r="C245" s="92" t="s">
        <v>35</v>
      </c>
      <c r="D245" s="94" t="s">
        <v>215</v>
      </c>
      <c r="E245" s="138"/>
      <c r="F245" s="138"/>
      <c r="G245" s="165"/>
      <c r="H245" s="99">
        <f>+H246</f>
        <v>12000</v>
      </c>
      <c r="I245" s="99">
        <f>I246</f>
        <v>10155.82</v>
      </c>
      <c r="J245" s="99">
        <f>I245/H245*100</f>
        <v>84.63183333333333</v>
      </c>
    </row>
    <row r="246" spans="1:10" ht="30">
      <c r="A246" s="38"/>
      <c r="B246" s="37"/>
      <c r="C246" s="38">
        <v>2900</v>
      </c>
      <c r="D246" s="85" t="s">
        <v>216</v>
      </c>
      <c r="E246" s="143"/>
      <c r="F246" s="143"/>
      <c r="G246" s="156"/>
      <c r="H246" s="67">
        <v>12000</v>
      </c>
      <c r="I246" s="67">
        <v>10155.82</v>
      </c>
      <c r="J246" s="67">
        <f>I246/H246*100</f>
        <v>84.63183333333333</v>
      </c>
    </row>
    <row r="247" spans="1:10" ht="25.5" customHeight="1">
      <c r="A247" s="92"/>
      <c r="B247" s="93">
        <v>75814</v>
      </c>
      <c r="C247" s="92" t="s">
        <v>35</v>
      </c>
      <c r="D247" s="94" t="s">
        <v>39</v>
      </c>
      <c r="E247" s="99">
        <f>E248</f>
        <v>14000</v>
      </c>
      <c r="F247" s="99">
        <f>F248</f>
        <v>14402.46</v>
      </c>
      <c r="G247" s="127">
        <f t="shared" si="7"/>
        <v>102.87471428571429</v>
      </c>
      <c r="H247" s="138"/>
      <c r="I247" s="138"/>
      <c r="J247" s="138"/>
    </row>
    <row r="248" spans="1:10" ht="27.75" customHeight="1">
      <c r="A248" s="38"/>
      <c r="B248" s="37"/>
      <c r="C248" s="108" t="s">
        <v>271</v>
      </c>
      <c r="D248" s="85" t="s">
        <v>76</v>
      </c>
      <c r="E248" s="67">
        <v>14000</v>
      </c>
      <c r="F248" s="67">
        <v>14402.46</v>
      </c>
      <c r="G248" s="64">
        <f t="shared" si="7"/>
        <v>102.87471428571429</v>
      </c>
      <c r="H248" s="143"/>
      <c r="I248" s="143"/>
      <c r="J248" s="133"/>
    </row>
    <row r="249" spans="1:10" ht="25.5" customHeight="1">
      <c r="A249" s="92"/>
      <c r="B249" s="92">
        <v>75818</v>
      </c>
      <c r="C249" s="92" t="s">
        <v>35</v>
      </c>
      <c r="D249" s="94" t="s">
        <v>99</v>
      </c>
      <c r="E249" s="138"/>
      <c r="F249" s="141"/>
      <c r="G249" s="139"/>
      <c r="H249" s="99">
        <f>H250</f>
        <v>33405.79</v>
      </c>
      <c r="I249" s="99">
        <v>0</v>
      </c>
      <c r="J249" s="99">
        <v>0</v>
      </c>
    </row>
    <row r="250" spans="1:10" ht="25.5" customHeight="1">
      <c r="A250" s="92"/>
      <c r="B250" s="92"/>
      <c r="C250" s="38">
        <v>4810</v>
      </c>
      <c r="D250" s="85" t="s">
        <v>329</v>
      </c>
      <c r="E250" s="143"/>
      <c r="F250" s="145"/>
      <c r="G250" s="156"/>
      <c r="H250" s="67">
        <v>33405.79</v>
      </c>
      <c r="I250" s="67">
        <v>0</v>
      </c>
      <c r="J250" s="67"/>
    </row>
    <row r="251" spans="1:10" ht="27" customHeight="1">
      <c r="A251" s="38"/>
      <c r="B251" s="38"/>
      <c r="C251" s="38">
        <v>4810</v>
      </c>
      <c r="D251" s="85" t="s">
        <v>217</v>
      </c>
      <c r="E251" s="143"/>
      <c r="F251" s="145"/>
      <c r="G251" s="156"/>
      <c r="H251" s="67">
        <v>0</v>
      </c>
      <c r="I251" s="67">
        <v>0</v>
      </c>
      <c r="J251" s="67">
        <v>0</v>
      </c>
    </row>
    <row r="252" spans="1:10" ht="29.25" customHeight="1">
      <c r="A252" s="92"/>
      <c r="B252" s="92">
        <v>75831</v>
      </c>
      <c r="C252" s="92" t="s">
        <v>35</v>
      </c>
      <c r="D252" s="94" t="s">
        <v>313</v>
      </c>
      <c r="E252" s="99">
        <f>E253</f>
        <v>3433</v>
      </c>
      <c r="F252" s="99">
        <f>F253</f>
        <v>3433</v>
      </c>
      <c r="G252" s="96">
        <v>100</v>
      </c>
      <c r="H252" s="138"/>
      <c r="I252" s="138"/>
      <c r="J252" s="138"/>
    </row>
    <row r="253" spans="1:10" ht="24.75" customHeight="1">
      <c r="A253" s="38"/>
      <c r="B253" s="38"/>
      <c r="C253" s="38">
        <v>2920</v>
      </c>
      <c r="D253" s="85" t="s">
        <v>40</v>
      </c>
      <c r="E253" s="67">
        <v>3433</v>
      </c>
      <c r="F253" s="67">
        <v>3433</v>
      </c>
      <c r="G253" s="59">
        <v>100</v>
      </c>
      <c r="H253" s="143"/>
      <c r="I253" s="143"/>
      <c r="J253" s="143"/>
    </row>
    <row r="254" spans="1:10" ht="29.25" customHeight="1">
      <c r="A254" s="39">
        <v>801</v>
      </c>
      <c r="B254" s="39"/>
      <c r="C254" s="39" t="s">
        <v>35</v>
      </c>
      <c r="D254" s="105" t="s">
        <v>41</v>
      </c>
      <c r="E254" s="70">
        <f>E255+E293+E319+E343+E367</f>
        <v>177690.7</v>
      </c>
      <c r="F254" s="70">
        <f>F255+F293+F319+F343+F360+F367</f>
        <v>104283.37000000001</v>
      </c>
      <c r="G254" s="45">
        <f>F254/E254*100</f>
        <v>58.688141810460536</v>
      </c>
      <c r="H254" s="70">
        <f>H255+H283+H293+H316+H319+H343+H355+H360+H367</f>
        <v>4492143.7</v>
      </c>
      <c r="I254" s="70">
        <f>I255+I283+I293+I316+I319+I343+I355+I360+I367</f>
        <v>4358948.59</v>
      </c>
      <c r="J254" s="70">
        <f>I254/H254*100</f>
        <v>97.03493211937987</v>
      </c>
    </row>
    <row r="255" spans="1:10" ht="32.25" customHeight="1">
      <c r="A255" s="92"/>
      <c r="B255" s="92">
        <v>80101</v>
      </c>
      <c r="C255" s="92" t="s">
        <v>35</v>
      </c>
      <c r="D255" s="94" t="s">
        <v>218</v>
      </c>
      <c r="E255" s="99">
        <f>E256+E257+E258+E259+E260</f>
        <v>103797.7</v>
      </c>
      <c r="F255" s="99">
        <f>F256+F257+F258+F259+F260</f>
        <v>44933.72</v>
      </c>
      <c r="G255" s="100">
        <f>F255/E255*100</f>
        <v>43.289706804678715</v>
      </c>
      <c r="H255" s="99">
        <f>SUM(H261:H282)</f>
        <v>2281934.7</v>
      </c>
      <c r="I255" s="99">
        <f>SUM(I261:I282)</f>
        <v>2193310.79</v>
      </c>
      <c r="J255" s="99">
        <f>I255/H255*100</f>
        <v>96.11628194268661</v>
      </c>
    </row>
    <row r="256" spans="1:10" ht="32.25" customHeight="1">
      <c r="A256" s="92"/>
      <c r="B256" s="93"/>
      <c r="C256" s="108" t="s">
        <v>199</v>
      </c>
      <c r="D256" s="85" t="s">
        <v>220</v>
      </c>
      <c r="E256" s="67">
        <v>0</v>
      </c>
      <c r="F256" s="67">
        <v>2577.61</v>
      </c>
      <c r="G256" s="59">
        <v>0</v>
      </c>
      <c r="H256" s="143"/>
      <c r="I256" s="143"/>
      <c r="J256" s="143"/>
    </row>
    <row r="257" spans="1:10" ht="32.25" customHeight="1">
      <c r="A257" s="92"/>
      <c r="B257" s="93"/>
      <c r="C257" s="108" t="s">
        <v>314</v>
      </c>
      <c r="D257" s="85" t="s">
        <v>315</v>
      </c>
      <c r="E257" s="67">
        <v>37987</v>
      </c>
      <c r="F257" s="67">
        <v>39066.53</v>
      </c>
      <c r="G257" s="59">
        <v>0</v>
      </c>
      <c r="H257" s="143"/>
      <c r="I257" s="143"/>
      <c r="J257" s="143"/>
    </row>
    <row r="258" spans="1:10" ht="32.25" customHeight="1">
      <c r="A258" s="92"/>
      <c r="B258" s="93"/>
      <c r="C258" s="108" t="s">
        <v>377</v>
      </c>
      <c r="D258" s="85" t="s">
        <v>383</v>
      </c>
      <c r="E258" s="67">
        <v>65810.7</v>
      </c>
      <c r="F258" s="67">
        <v>0</v>
      </c>
      <c r="G258" s="59">
        <v>0</v>
      </c>
      <c r="H258" s="143"/>
      <c r="I258" s="143"/>
      <c r="J258" s="143"/>
    </row>
    <row r="259" spans="1:10" ht="36.75" customHeight="1">
      <c r="A259" s="92"/>
      <c r="B259" s="93"/>
      <c r="C259" s="108" t="s">
        <v>294</v>
      </c>
      <c r="D259" s="85" t="s">
        <v>219</v>
      </c>
      <c r="E259" s="67">
        <v>0</v>
      </c>
      <c r="F259" s="67">
        <v>0</v>
      </c>
      <c r="G259" s="59">
        <v>0</v>
      </c>
      <c r="H259" s="143"/>
      <c r="I259" s="143"/>
      <c r="J259" s="143"/>
    </row>
    <row r="260" spans="1:10" ht="36.75" customHeight="1">
      <c r="A260" s="92"/>
      <c r="B260" s="93"/>
      <c r="C260" s="108" t="s">
        <v>378</v>
      </c>
      <c r="D260" s="85"/>
      <c r="E260" s="67"/>
      <c r="F260" s="67">
        <v>3289.58</v>
      </c>
      <c r="G260" s="59"/>
      <c r="H260" s="143"/>
      <c r="I260" s="143"/>
      <c r="J260" s="143"/>
    </row>
    <row r="261" spans="1:10" ht="15">
      <c r="A261" s="38"/>
      <c r="B261" s="37"/>
      <c r="C261" s="38">
        <v>3020</v>
      </c>
      <c r="D261" s="85" t="s">
        <v>91</v>
      </c>
      <c r="E261" s="143"/>
      <c r="F261" s="145"/>
      <c r="G261" s="134"/>
      <c r="H261" s="67">
        <v>83410</v>
      </c>
      <c r="I261" s="67">
        <v>82842.74</v>
      </c>
      <c r="J261" s="67">
        <f aca="true" t="shared" si="9" ref="J261:J292">I261/H261*100</f>
        <v>99.31991367941494</v>
      </c>
    </row>
    <row r="262" spans="1:10" ht="15">
      <c r="A262" s="38"/>
      <c r="B262" s="38"/>
      <c r="C262" s="38">
        <v>4010</v>
      </c>
      <c r="D262" s="85" t="s">
        <v>42</v>
      </c>
      <c r="E262" s="143"/>
      <c r="F262" s="145"/>
      <c r="G262" s="147"/>
      <c r="H262" s="67">
        <v>1417770</v>
      </c>
      <c r="I262" s="67">
        <v>1410893.89</v>
      </c>
      <c r="J262" s="67">
        <f t="shared" si="9"/>
        <v>99.51500525473101</v>
      </c>
    </row>
    <row r="263" spans="1:10" s="5" customFormat="1" ht="15">
      <c r="A263" s="38"/>
      <c r="B263" s="37"/>
      <c r="C263" s="38">
        <v>4040</v>
      </c>
      <c r="D263" s="85" t="s">
        <v>24</v>
      </c>
      <c r="E263" s="143"/>
      <c r="F263" s="145"/>
      <c r="G263" s="134"/>
      <c r="H263" s="67">
        <v>106222</v>
      </c>
      <c r="I263" s="67">
        <v>106142.78</v>
      </c>
      <c r="J263" s="67">
        <f t="shared" si="9"/>
        <v>99.92542034606767</v>
      </c>
    </row>
    <row r="264" spans="1:10" ht="15">
      <c r="A264" s="38"/>
      <c r="B264" s="37"/>
      <c r="C264" s="38">
        <v>4110</v>
      </c>
      <c r="D264" s="85" t="s">
        <v>25</v>
      </c>
      <c r="E264" s="143"/>
      <c r="F264" s="145"/>
      <c r="G264" s="147"/>
      <c r="H264" s="67">
        <v>235968</v>
      </c>
      <c r="I264" s="67">
        <v>235249.17</v>
      </c>
      <c r="J264" s="67">
        <f t="shared" si="9"/>
        <v>99.69536971114728</v>
      </c>
    </row>
    <row r="265" spans="1:10" ht="15">
      <c r="A265" s="38"/>
      <c r="B265" s="37"/>
      <c r="C265" s="38">
        <v>4120</v>
      </c>
      <c r="D265" s="85" t="s">
        <v>74</v>
      </c>
      <c r="E265" s="143"/>
      <c r="F265" s="145"/>
      <c r="G265" s="134"/>
      <c r="H265" s="67">
        <v>34425</v>
      </c>
      <c r="I265" s="67">
        <v>33929.14</v>
      </c>
      <c r="J265" s="67">
        <f t="shared" si="9"/>
        <v>98.55959331880901</v>
      </c>
    </row>
    <row r="266" spans="1:10" ht="15">
      <c r="A266" s="38"/>
      <c r="B266" s="37"/>
      <c r="C266" s="38">
        <v>4170</v>
      </c>
      <c r="D266" s="85" t="s">
        <v>227</v>
      </c>
      <c r="E266" s="143"/>
      <c r="F266" s="145"/>
      <c r="G266" s="134"/>
      <c r="H266" s="67">
        <v>11190</v>
      </c>
      <c r="I266" s="67">
        <v>11190</v>
      </c>
      <c r="J266" s="67">
        <f t="shared" si="9"/>
        <v>100</v>
      </c>
    </row>
    <row r="267" spans="1:10" ht="15">
      <c r="A267" s="38"/>
      <c r="B267" s="37"/>
      <c r="C267" s="38">
        <v>4210</v>
      </c>
      <c r="D267" s="85" t="s">
        <v>10</v>
      </c>
      <c r="E267" s="143"/>
      <c r="F267" s="145"/>
      <c r="G267" s="134"/>
      <c r="H267" s="67">
        <v>108734</v>
      </c>
      <c r="I267" s="67">
        <v>96209.88</v>
      </c>
      <c r="J267" s="67">
        <f t="shared" si="9"/>
        <v>88.48187319513676</v>
      </c>
    </row>
    <row r="268" spans="1:10" ht="15">
      <c r="A268" s="38"/>
      <c r="B268" s="37"/>
      <c r="C268" s="38">
        <v>4240</v>
      </c>
      <c r="D268" s="85" t="s">
        <v>43</v>
      </c>
      <c r="E268" s="143"/>
      <c r="F268" s="145"/>
      <c r="G268" s="134"/>
      <c r="H268" s="67">
        <v>1850</v>
      </c>
      <c r="I268" s="67">
        <v>1055.87</v>
      </c>
      <c r="J268" s="67">
        <f t="shared" si="9"/>
        <v>57.074054054054045</v>
      </c>
    </row>
    <row r="269" spans="1:10" ht="15">
      <c r="A269" s="38"/>
      <c r="B269" s="37"/>
      <c r="C269" s="38">
        <v>4247</v>
      </c>
      <c r="D269" s="85"/>
      <c r="E269" s="143"/>
      <c r="F269" s="145"/>
      <c r="G269" s="134"/>
      <c r="H269" s="67">
        <v>65810.7</v>
      </c>
      <c r="I269" s="67">
        <v>0</v>
      </c>
      <c r="J269" s="67">
        <f t="shared" si="9"/>
        <v>0</v>
      </c>
    </row>
    <row r="270" spans="1:10" ht="15">
      <c r="A270" s="38"/>
      <c r="B270" s="37"/>
      <c r="C270" s="38">
        <v>4260</v>
      </c>
      <c r="D270" s="85" t="s">
        <v>14</v>
      </c>
      <c r="E270" s="143"/>
      <c r="F270" s="145"/>
      <c r="G270" s="134"/>
      <c r="H270" s="67">
        <v>35497</v>
      </c>
      <c r="I270" s="67">
        <v>35360.2</v>
      </c>
      <c r="J270" s="67">
        <f t="shared" si="9"/>
        <v>99.61461531960445</v>
      </c>
    </row>
    <row r="271" spans="1:10" ht="15">
      <c r="A271" s="38"/>
      <c r="B271" s="37"/>
      <c r="C271" s="38">
        <v>4270</v>
      </c>
      <c r="D271" s="85" t="s">
        <v>54</v>
      </c>
      <c r="E271" s="143"/>
      <c r="F271" s="145"/>
      <c r="G271" s="134"/>
      <c r="H271" s="67">
        <v>32033</v>
      </c>
      <c r="I271" s="67">
        <v>32025.82</v>
      </c>
      <c r="J271" s="67">
        <f t="shared" si="9"/>
        <v>99.9775856148347</v>
      </c>
    </row>
    <row r="272" spans="1:10" ht="15">
      <c r="A272" s="38"/>
      <c r="B272" s="37"/>
      <c r="C272" s="38">
        <v>4280</v>
      </c>
      <c r="D272" s="85" t="s">
        <v>98</v>
      </c>
      <c r="E272" s="143"/>
      <c r="F272" s="145"/>
      <c r="G272" s="134"/>
      <c r="H272" s="67">
        <v>2480</v>
      </c>
      <c r="I272" s="67">
        <v>2360.4</v>
      </c>
      <c r="J272" s="67">
        <f t="shared" si="9"/>
        <v>95.1774193548387</v>
      </c>
    </row>
    <row r="273" spans="1:10" ht="15">
      <c r="A273" s="38"/>
      <c r="B273" s="37"/>
      <c r="C273" s="38">
        <v>4300</v>
      </c>
      <c r="D273" s="85" t="s">
        <v>8</v>
      </c>
      <c r="E273" s="143"/>
      <c r="F273" s="145"/>
      <c r="G273" s="134"/>
      <c r="H273" s="67">
        <v>14215</v>
      </c>
      <c r="I273" s="67">
        <v>14017.37</v>
      </c>
      <c r="J273" s="67">
        <f t="shared" si="9"/>
        <v>98.60970805487163</v>
      </c>
    </row>
    <row r="274" spans="1:10" ht="15">
      <c r="A274" s="38"/>
      <c r="B274" s="37"/>
      <c r="C274" s="38">
        <v>4350</v>
      </c>
      <c r="D274" s="85" t="s">
        <v>86</v>
      </c>
      <c r="E274" s="143"/>
      <c r="F274" s="145"/>
      <c r="G274" s="134"/>
      <c r="H274" s="67">
        <v>749</v>
      </c>
      <c r="I274" s="67">
        <v>699.81</v>
      </c>
      <c r="J274" s="67">
        <f t="shared" si="9"/>
        <v>93.43257676902536</v>
      </c>
    </row>
    <row r="275" spans="1:10" ht="30">
      <c r="A275" s="52"/>
      <c r="B275" s="52"/>
      <c r="C275" s="52">
        <v>4370</v>
      </c>
      <c r="D275" s="77" t="s">
        <v>166</v>
      </c>
      <c r="E275" s="166"/>
      <c r="F275" s="167"/>
      <c r="G275" s="147"/>
      <c r="H275" s="54">
        <v>5502</v>
      </c>
      <c r="I275" s="54">
        <v>5329.09</v>
      </c>
      <c r="J275" s="49">
        <f t="shared" si="9"/>
        <v>96.857324609233</v>
      </c>
    </row>
    <row r="276" spans="1:10" ht="15">
      <c r="A276" s="38"/>
      <c r="B276" s="37"/>
      <c r="C276" s="38">
        <v>4410</v>
      </c>
      <c r="D276" s="85" t="s">
        <v>26</v>
      </c>
      <c r="E276" s="143"/>
      <c r="F276" s="145"/>
      <c r="G276" s="147"/>
      <c r="H276" s="67">
        <v>2000</v>
      </c>
      <c r="I276" s="67">
        <v>1969.64</v>
      </c>
      <c r="J276" s="67">
        <f t="shared" si="9"/>
        <v>98.482</v>
      </c>
    </row>
    <row r="277" spans="1:10" ht="15">
      <c r="A277" s="38"/>
      <c r="B277" s="38"/>
      <c r="C277" s="38">
        <v>4430</v>
      </c>
      <c r="D277" s="85" t="s">
        <v>15</v>
      </c>
      <c r="E277" s="143"/>
      <c r="F277" s="145"/>
      <c r="G277" s="147"/>
      <c r="H277" s="67">
        <v>2684</v>
      </c>
      <c r="I277" s="67">
        <v>2684</v>
      </c>
      <c r="J277" s="67">
        <f t="shared" si="9"/>
        <v>100</v>
      </c>
    </row>
    <row r="278" spans="1:10" ht="15">
      <c r="A278" s="38"/>
      <c r="B278" s="37"/>
      <c r="C278" s="38">
        <v>4440</v>
      </c>
      <c r="D278" s="85" t="s">
        <v>23</v>
      </c>
      <c r="E278" s="143"/>
      <c r="F278" s="145"/>
      <c r="G278" s="134"/>
      <c r="H278" s="67">
        <v>78269</v>
      </c>
      <c r="I278" s="67">
        <v>78269</v>
      </c>
      <c r="J278" s="49">
        <f t="shared" si="9"/>
        <v>100</v>
      </c>
    </row>
    <row r="279" spans="1:10" ht="30">
      <c r="A279" s="52"/>
      <c r="B279" s="52"/>
      <c r="C279" s="52">
        <v>4700</v>
      </c>
      <c r="D279" s="77" t="s">
        <v>167</v>
      </c>
      <c r="E279" s="166"/>
      <c r="F279" s="167"/>
      <c r="G279" s="168"/>
      <c r="H279" s="54">
        <v>1916</v>
      </c>
      <c r="I279" s="54">
        <v>1877</v>
      </c>
      <c r="J279" s="49">
        <f t="shared" si="9"/>
        <v>97.96450939457203</v>
      </c>
    </row>
    <row r="280" spans="1:10" ht="30">
      <c r="A280" s="52"/>
      <c r="B280" s="52"/>
      <c r="C280" s="52">
        <v>4740</v>
      </c>
      <c r="D280" s="77" t="s">
        <v>168</v>
      </c>
      <c r="E280" s="166"/>
      <c r="F280" s="167"/>
      <c r="G280" s="168"/>
      <c r="H280" s="54">
        <v>0</v>
      </c>
      <c r="I280" s="54">
        <v>0</v>
      </c>
      <c r="J280" s="49">
        <v>0</v>
      </c>
    </row>
    <row r="281" spans="1:10" ht="30">
      <c r="A281" s="52"/>
      <c r="B281" s="52"/>
      <c r="C281" s="52">
        <v>4750</v>
      </c>
      <c r="D281" s="77" t="s">
        <v>169</v>
      </c>
      <c r="E281" s="166"/>
      <c r="F281" s="167"/>
      <c r="G281" s="168"/>
      <c r="H281" s="54">
        <v>0</v>
      </c>
      <c r="I281" s="54">
        <v>0</v>
      </c>
      <c r="J281" s="49">
        <v>0</v>
      </c>
    </row>
    <row r="282" spans="1:10" ht="15">
      <c r="A282" s="52"/>
      <c r="B282" s="52"/>
      <c r="C282" s="52">
        <v>6060</v>
      </c>
      <c r="D282" s="77"/>
      <c r="E282" s="166"/>
      <c r="F282" s="167"/>
      <c r="G282" s="168"/>
      <c r="H282" s="54">
        <v>41210</v>
      </c>
      <c r="I282" s="54">
        <v>41204.99</v>
      </c>
      <c r="J282" s="49">
        <f>I282/H282*100</f>
        <v>99.98784275661247</v>
      </c>
    </row>
    <row r="283" spans="1:10" ht="15">
      <c r="A283" s="92"/>
      <c r="B283" s="92">
        <v>80103</v>
      </c>
      <c r="C283" s="92" t="s">
        <v>35</v>
      </c>
      <c r="D283" s="104" t="s">
        <v>281</v>
      </c>
      <c r="E283" s="138"/>
      <c r="F283" s="141"/>
      <c r="G283" s="139"/>
      <c r="H283" s="99">
        <f>SUM(H284:H292)</f>
        <v>244072</v>
      </c>
      <c r="I283" s="99">
        <f>SUM(I284:I292)</f>
        <v>243615.3</v>
      </c>
      <c r="J283" s="99">
        <f t="shared" si="9"/>
        <v>99.81288308368022</v>
      </c>
    </row>
    <row r="284" spans="1:10" ht="15">
      <c r="A284" s="38"/>
      <c r="B284" s="37"/>
      <c r="C284" s="38">
        <v>3020</v>
      </c>
      <c r="D284" s="35" t="s">
        <v>91</v>
      </c>
      <c r="E284" s="143"/>
      <c r="F284" s="145"/>
      <c r="G284" s="134"/>
      <c r="H284" s="67">
        <v>9866</v>
      </c>
      <c r="I284" s="67">
        <v>9863.9</v>
      </c>
      <c r="J284" s="67">
        <f t="shared" si="9"/>
        <v>99.97871477802553</v>
      </c>
    </row>
    <row r="285" spans="1:10" ht="15">
      <c r="A285" s="38"/>
      <c r="B285" s="38"/>
      <c r="C285" s="38">
        <v>4010</v>
      </c>
      <c r="D285" s="35" t="s">
        <v>42</v>
      </c>
      <c r="E285" s="143"/>
      <c r="F285" s="145"/>
      <c r="G285" s="147"/>
      <c r="H285" s="67">
        <v>167635</v>
      </c>
      <c r="I285" s="67">
        <v>167465.95</v>
      </c>
      <c r="J285" s="67">
        <f t="shared" si="9"/>
        <v>99.89915590419662</v>
      </c>
    </row>
    <row r="286" spans="1:10" ht="15">
      <c r="A286" s="38"/>
      <c r="B286" s="38"/>
      <c r="C286" s="38">
        <v>4040</v>
      </c>
      <c r="D286" s="35" t="s">
        <v>24</v>
      </c>
      <c r="E286" s="143"/>
      <c r="F286" s="145"/>
      <c r="G286" s="147"/>
      <c r="H286" s="67">
        <v>12163</v>
      </c>
      <c r="I286" s="67">
        <v>12161.87</v>
      </c>
      <c r="J286" s="67">
        <f t="shared" si="9"/>
        <v>99.99070952889912</v>
      </c>
    </row>
    <row r="287" spans="1:10" ht="15">
      <c r="A287" s="38"/>
      <c r="B287" s="37"/>
      <c r="C287" s="38">
        <v>4110</v>
      </c>
      <c r="D287" s="35" t="s">
        <v>25</v>
      </c>
      <c r="E287" s="143"/>
      <c r="F287" s="145"/>
      <c r="G287" s="134"/>
      <c r="H287" s="67">
        <v>27310</v>
      </c>
      <c r="I287" s="67">
        <v>27309.3</v>
      </c>
      <c r="J287" s="67">
        <f t="shared" si="9"/>
        <v>99.99743683632369</v>
      </c>
    </row>
    <row r="288" spans="1:10" ht="15">
      <c r="A288" s="38"/>
      <c r="B288" s="37"/>
      <c r="C288" s="38">
        <v>4120</v>
      </c>
      <c r="D288" s="35" t="s">
        <v>22</v>
      </c>
      <c r="E288" s="143"/>
      <c r="F288" s="145"/>
      <c r="G288" s="147"/>
      <c r="H288" s="67">
        <v>3835</v>
      </c>
      <c r="I288" s="67">
        <v>3613.03</v>
      </c>
      <c r="J288" s="67">
        <f t="shared" si="9"/>
        <v>94.21199478487614</v>
      </c>
    </row>
    <row r="289" spans="1:10" ht="15">
      <c r="A289" s="38"/>
      <c r="B289" s="37"/>
      <c r="C289" s="38">
        <v>4210</v>
      </c>
      <c r="D289" s="35" t="s">
        <v>10</v>
      </c>
      <c r="E289" s="143"/>
      <c r="F289" s="145"/>
      <c r="G289" s="134"/>
      <c r="H289" s="67">
        <v>9000</v>
      </c>
      <c r="I289" s="67">
        <v>8940.74</v>
      </c>
      <c r="J289" s="67">
        <f t="shared" si="9"/>
        <v>99.34155555555554</v>
      </c>
    </row>
    <row r="290" spans="1:10" ht="15">
      <c r="A290" s="38"/>
      <c r="B290" s="37"/>
      <c r="C290" s="38">
        <v>4240</v>
      </c>
      <c r="D290" s="35" t="s">
        <v>228</v>
      </c>
      <c r="E290" s="143"/>
      <c r="F290" s="145"/>
      <c r="G290" s="134"/>
      <c r="H290" s="67">
        <v>0</v>
      </c>
      <c r="I290" s="67">
        <v>0</v>
      </c>
      <c r="J290" s="67">
        <v>0</v>
      </c>
    </row>
    <row r="291" spans="1:10" ht="15">
      <c r="A291" s="38"/>
      <c r="B291" s="37"/>
      <c r="C291" s="38">
        <v>4260</v>
      </c>
      <c r="D291" s="35" t="s">
        <v>14</v>
      </c>
      <c r="E291" s="143"/>
      <c r="F291" s="145"/>
      <c r="G291" s="134"/>
      <c r="H291" s="67">
        <v>4000</v>
      </c>
      <c r="I291" s="67">
        <v>3997.51</v>
      </c>
      <c r="J291" s="67">
        <f t="shared" si="9"/>
        <v>99.93775000000001</v>
      </c>
    </row>
    <row r="292" spans="1:10" ht="15">
      <c r="A292" s="38"/>
      <c r="B292" s="37"/>
      <c r="C292" s="38">
        <v>4440</v>
      </c>
      <c r="D292" s="35" t="s">
        <v>87</v>
      </c>
      <c r="E292" s="143"/>
      <c r="F292" s="145"/>
      <c r="G292" s="147"/>
      <c r="H292" s="67">
        <v>10263</v>
      </c>
      <c r="I292" s="67">
        <v>10263</v>
      </c>
      <c r="J292" s="67">
        <f t="shared" si="9"/>
        <v>100</v>
      </c>
    </row>
    <row r="293" spans="1:10" ht="15">
      <c r="A293" s="92"/>
      <c r="B293" s="93">
        <v>80104</v>
      </c>
      <c r="C293" s="92" t="s">
        <v>35</v>
      </c>
      <c r="D293" s="104" t="s">
        <v>221</v>
      </c>
      <c r="E293" s="99">
        <f>E295</f>
        <v>71800</v>
      </c>
      <c r="F293" s="99">
        <f>F295+F294</f>
        <v>51505</v>
      </c>
      <c r="G293" s="96">
        <f>F293/E293*100</f>
        <v>71.73398328690807</v>
      </c>
      <c r="H293" s="99">
        <f>SUM(H296:H315)</f>
        <v>314147</v>
      </c>
      <c r="I293" s="99">
        <f>SUM(I296:I315)</f>
        <v>294375.9099999999</v>
      </c>
      <c r="J293" s="99">
        <f>I293/H293*100</f>
        <v>93.7064208793972</v>
      </c>
    </row>
    <row r="294" spans="1:10" ht="15">
      <c r="A294" s="92"/>
      <c r="B294" s="93"/>
      <c r="C294" s="108" t="s">
        <v>199</v>
      </c>
      <c r="D294" s="104"/>
      <c r="E294" s="99"/>
      <c r="F294" s="213">
        <v>30</v>
      </c>
      <c r="G294" s="96"/>
      <c r="H294" s="99"/>
      <c r="I294" s="99"/>
      <c r="J294" s="99"/>
    </row>
    <row r="295" spans="1:10" ht="15">
      <c r="A295" s="38"/>
      <c r="B295" s="38"/>
      <c r="C295" s="108" t="s">
        <v>129</v>
      </c>
      <c r="D295" s="35" t="s">
        <v>16</v>
      </c>
      <c r="E295" s="67">
        <v>71800</v>
      </c>
      <c r="F295" s="67">
        <v>51475</v>
      </c>
      <c r="G295" s="65">
        <f>F295/E295*100</f>
        <v>71.69220055710306</v>
      </c>
      <c r="H295" s="143"/>
      <c r="I295" s="143"/>
      <c r="J295" s="143"/>
    </row>
    <row r="296" spans="1:10" ht="30">
      <c r="A296" s="38"/>
      <c r="B296" s="38"/>
      <c r="C296" s="108" t="s">
        <v>330</v>
      </c>
      <c r="D296" s="85" t="s">
        <v>331</v>
      </c>
      <c r="E296" s="67"/>
      <c r="F296" s="67"/>
      <c r="G296" s="65">
        <v>0</v>
      </c>
      <c r="H296" s="67">
        <v>37600</v>
      </c>
      <c r="I296" s="67">
        <v>34455.73</v>
      </c>
      <c r="J296" s="67">
        <f>I296/H296*100</f>
        <v>91.63757978723405</v>
      </c>
    </row>
    <row r="297" spans="1:10" ht="15">
      <c r="A297" s="38"/>
      <c r="B297" s="38"/>
      <c r="C297" s="38">
        <v>3020</v>
      </c>
      <c r="D297" s="35" t="s">
        <v>91</v>
      </c>
      <c r="E297" s="143"/>
      <c r="F297" s="145"/>
      <c r="G297" s="147"/>
      <c r="H297" s="67">
        <v>9420</v>
      </c>
      <c r="I297" s="67">
        <v>9411.14</v>
      </c>
      <c r="J297" s="67">
        <f aca="true" t="shared" si="10" ref="J297:J383">I297/H297*100</f>
        <v>99.90594479830148</v>
      </c>
    </row>
    <row r="298" spans="1:10" ht="15">
      <c r="A298" s="38"/>
      <c r="B298" s="37"/>
      <c r="C298" s="38">
        <v>4010</v>
      </c>
      <c r="D298" s="35" t="s">
        <v>42</v>
      </c>
      <c r="E298" s="143"/>
      <c r="F298" s="145"/>
      <c r="G298" s="134"/>
      <c r="H298" s="67">
        <v>159000</v>
      </c>
      <c r="I298" s="67">
        <v>158984.3</v>
      </c>
      <c r="J298" s="67">
        <f t="shared" si="10"/>
        <v>99.99012578616352</v>
      </c>
    </row>
    <row r="299" spans="1:10" ht="15">
      <c r="A299" s="38"/>
      <c r="B299" s="37"/>
      <c r="C299" s="38">
        <v>4040</v>
      </c>
      <c r="D299" s="35" t="s">
        <v>24</v>
      </c>
      <c r="E299" s="143"/>
      <c r="F299" s="145"/>
      <c r="G299" s="147"/>
      <c r="H299" s="67">
        <v>11526</v>
      </c>
      <c r="I299" s="67">
        <v>11520.8</v>
      </c>
      <c r="J299" s="67">
        <f t="shared" si="10"/>
        <v>99.95488460871074</v>
      </c>
    </row>
    <row r="300" spans="1:10" ht="15">
      <c r="A300" s="38"/>
      <c r="B300" s="37"/>
      <c r="C300" s="38">
        <v>4110</v>
      </c>
      <c r="D300" s="35" t="s">
        <v>25</v>
      </c>
      <c r="E300" s="143"/>
      <c r="F300" s="145"/>
      <c r="G300" s="134"/>
      <c r="H300" s="67">
        <v>27885</v>
      </c>
      <c r="I300" s="67">
        <v>27883.37</v>
      </c>
      <c r="J300" s="67">
        <f t="shared" si="10"/>
        <v>99.99415456338532</v>
      </c>
    </row>
    <row r="301" spans="1:10" ht="15">
      <c r="A301" s="38"/>
      <c r="B301" s="37"/>
      <c r="C301" s="38">
        <v>4120</v>
      </c>
      <c r="D301" s="35" t="s">
        <v>22</v>
      </c>
      <c r="E301" s="143"/>
      <c r="F301" s="145"/>
      <c r="G301" s="134"/>
      <c r="H301" s="67">
        <v>3440</v>
      </c>
      <c r="I301" s="67">
        <v>3438.21</v>
      </c>
      <c r="J301" s="67">
        <f t="shared" si="10"/>
        <v>99.94796511627906</v>
      </c>
    </row>
    <row r="302" spans="1:10" ht="15">
      <c r="A302" s="38"/>
      <c r="B302" s="37"/>
      <c r="C302" s="38">
        <v>4210</v>
      </c>
      <c r="D302" s="35" t="s">
        <v>10</v>
      </c>
      <c r="E302" s="143"/>
      <c r="F302" s="145"/>
      <c r="G302" s="134"/>
      <c r="H302" s="67">
        <v>9262.14</v>
      </c>
      <c r="I302" s="67">
        <v>6006.2</v>
      </c>
      <c r="J302" s="67">
        <f t="shared" si="10"/>
        <v>64.84678486829179</v>
      </c>
    </row>
    <row r="303" spans="1:10" ht="15">
      <c r="A303" s="38"/>
      <c r="B303" s="37"/>
      <c r="C303" s="38">
        <v>4220</v>
      </c>
      <c r="D303" s="35" t="s">
        <v>47</v>
      </c>
      <c r="E303" s="143"/>
      <c r="F303" s="145"/>
      <c r="G303" s="134"/>
      <c r="H303" s="67">
        <v>29400</v>
      </c>
      <c r="I303" s="67">
        <v>22850.96</v>
      </c>
      <c r="J303" s="67">
        <f t="shared" si="10"/>
        <v>77.7243537414966</v>
      </c>
    </row>
    <row r="304" spans="1:10" ht="15">
      <c r="A304" s="38"/>
      <c r="B304" s="37"/>
      <c r="C304" s="38">
        <v>4240</v>
      </c>
      <c r="D304" s="35" t="s">
        <v>43</v>
      </c>
      <c r="E304" s="143"/>
      <c r="F304" s="145"/>
      <c r="G304" s="134"/>
      <c r="H304" s="67">
        <v>500</v>
      </c>
      <c r="I304" s="67">
        <v>405.01</v>
      </c>
      <c r="J304" s="67">
        <f t="shared" si="10"/>
        <v>81.002</v>
      </c>
    </row>
    <row r="305" spans="1:10" ht="15">
      <c r="A305" s="38"/>
      <c r="B305" s="37"/>
      <c r="C305" s="38">
        <v>4260</v>
      </c>
      <c r="D305" s="35" t="s">
        <v>14</v>
      </c>
      <c r="E305" s="143"/>
      <c r="F305" s="145"/>
      <c r="G305" s="134"/>
      <c r="H305" s="67">
        <v>7000</v>
      </c>
      <c r="I305" s="67">
        <v>4703.16</v>
      </c>
      <c r="J305" s="67">
        <f t="shared" si="10"/>
        <v>67.188</v>
      </c>
    </row>
    <row r="306" spans="1:10" ht="15">
      <c r="A306" s="38"/>
      <c r="B306" s="37"/>
      <c r="C306" s="38">
        <v>4280</v>
      </c>
      <c r="D306" s="35" t="s">
        <v>98</v>
      </c>
      <c r="E306" s="143"/>
      <c r="F306" s="145"/>
      <c r="G306" s="134"/>
      <c r="H306" s="67">
        <v>200</v>
      </c>
      <c r="I306" s="67">
        <v>130</v>
      </c>
      <c r="J306" s="67">
        <f>I306/H306*100</f>
        <v>65</v>
      </c>
    </row>
    <row r="307" spans="1:10" ht="15">
      <c r="A307" s="38"/>
      <c r="B307" s="38"/>
      <c r="C307" s="38">
        <v>4300</v>
      </c>
      <c r="D307" s="35" t="s">
        <v>8</v>
      </c>
      <c r="E307" s="143"/>
      <c r="F307" s="145"/>
      <c r="G307" s="147"/>
      <c r="H307" s="67">
        <v>5656</v>
      </c>
      <c r="I307" s="67">
        <v>3767.11</v>
      </c>
      <c r="J307" s="67">
        <f t="shared" si="10"/>
        <v>66.60378359264499</v>
      </c>
    </row>
    <row r="308" spans="1:10" ht="15">
      <c r="A308" s="38"/>
      <c r="B308" s="38"/>
      <c r="C308" s="38">
        <v>4350</v>
      </c>
      <c r="D308" s="35" t="s">
        <v>94</v>
      </c>
      <c r="E308" s="143"/>
      <c r="F308" s="145"/>
      <c r="G308" s="147"/>
      <c r="H308" s="67">
        <v>800</v>
      </c>
      <c r="I308" s="67">
        <v>432.88</v>
      </c>
      <c r="J308" s="67">
        <f t="shared" si="10"/>
        <v>54.11</v>
      </c>
    </row>
    <row r="309" spans="1:10" ht="30">
      <c r="A309" s="79"/>
      <c r="B309" s="79"/>
      <c r="C309" s="79">
        <v>4370</v>
      </c>
      <c r="D309" s="82" t="s">
        <v>166</v>
      </c>
      <c r="E309" s="154"/>
      <c r="F309" s="159"/>
      <c r="G309" s="160"/>
      <c r="H309" s="103">
        <v>800</v>
      </c>
      <c r="I309" s="103">
        <v>429.18</v>
      </c>
      <c r="J309" s="67">
        <f t="shared" si="10"/>
        <v>53.6475</v>
      </c>
    </row>
    <row r="310" spans="1:10" ht="15">
      <c r="A310" s="79"/>
      <c r="B310" s="79"/>
      <c r="C310" s="79">
        <v>4410</v>
      </c>
      <c r="D310" s="82" t="s">
        <v>26</v>
      </c>
      <c r="E310" s="154"/>
      <c r="F310" s="159"/>
      <c r="G310" s="160"/>
      <c r="H310" s="103">
        <v>800</v>
      </c>
      <c r="I310" s="103">
        <v>0</v>
      </c>
      <c r="J310" s="67">
        <f t="shared" si="10"/>
        <v>0</v>
      </c>
    </row>
    <row r="311" spans="1:10" ht="15">
      <c r="A311" s="38"/>
      <c r="B311" s="37"/>
      <c r="C311" s="38">
        <v>4430</v>
      </c>
      <c r="D311" s="85" t="s">
        <v>282</v>
      </c>
      <c r="E311" s="143"/>
      <c r="F311" s="145"/>
      <c r="G311" s="134"/>
      <c r="H311" s="67">
        <v>500</v>
      </c>
      <c r="I311" s="67">
        <v>0</v>
      </c>
      <c r="J311" s="67">
        <f t="shared" si="10"/>
        <v>0</v>
      </c>
    </row>
    <row r="312" spans="1:10" ht="15">
      <c r="A312" s="38"/>
      <c r="B312" s="37"/>
      <c r="C312" s="38">
        <v>4440</v>
      </c>
      <c r="D312" s="85" t="s">
        <v>78</v>
      </c>
      <c r="E312" s="143"/>
      <c r="F312" s="145"/>
      <c r="G312" s="134"/>
      <c r="H312" s="67">
        <v>9957.86</v>
      </c>
      <c r="I312" s="67">
        <v>9957.86</v>
      </c>
      <c r="J312" s="49">
        <f t="shared" si="10"/>
        <v>100</v>
      </c>
    </row>
    <row r="313" spans="1:10" ht="30">
      <c r="A313" s="38"/>
      <c r="B313" s="38"/>
      <c r="C313" s="38">
        <v>4700</v>
      </c>
      <c r="D313" s="85" t="s">
        <v>167</v>
      </c>
      <c r="E313" s="143"/>
      <c r="F313" s="145"/>
      <c r="G313" s="147"/>
      <c r="H313" s="67">
        <v>400</v>
      </c>
      <c r="I313" s="67">
        <v>0</v>
      </c>
      <c r="J313" s="67">
        <f t="shared" si="10"/>
        <v>0</v>
      </c>
    </row>
    <row r="314" spans="1:10" ht="30">
      <c r="A314" s="38"/>
      <c r="B314" s="38"/>
      <c r="C314" s="38">
        <v>4740</v>
      </c>
      <c r="D314" s="85" t="s">
        <v>161</v>
      </c>
      <c r="E314" s="143"/>
      <c r="F314" s="145"/>
      <c r="G314" s="147"/>
      <c r="H314" s="67">
        <v>0</v>
      </c>
      <c r="I314" s="67">
        <v>0</v>
      </c>
      <c r="J314" s="67">
        <v>0</v>
      </c>
    </row>
    <row r="315" spans="1:10" ht="30">
      <c r="A315" s="38"/>
      <c r="B315" s="38"/>
      <c r="C315" s="38">
        <v>4750</v>
      </c>
      <c r="D315" s="85" t="s">
        <v>222</v>
      </c>
      <c r="E315" s="143"/>
      <c r="F315" s="145"/>
      <c r="G315" s="147"/>
      <c r="H315" s="67">
        <v>0</v>
      </c>
      <c r="I315" s="67">
        <v>0</v>
      </c>
      <c r="J315" s="67">
        <v>0</v>
      </c>
    </row>
    <row r="316" spans="1:10" ht="15">
      <c r="A316" s="92"/>
      <c r="B316" s="92">
        <v>80105</v>
      </c>
      <c r="C316" s="92" t="s">
        <v>35</v>
      </c>
      <c r="D316" s="94" t="s">
        <v>223</v>
      </c>
      <c r="E316" s="138"/>
      <c r="F316" s="141"/>
      <c r="G316" s="139"/>
      <c r="H316" s="99">
        <f>H317+H318</f>
        <v>108000</v>
      </c>
      <c r="I316" s="99">
        <f>I317+I318</f>
        <v>98321.73999999999</v>
      </c>
      <c r="J316" s="99">
        <f>I316/H316*100</f>
        <v>91.03864814814814</v>
      </c>
    </row>
    <row r="317" spans="1:10" ht="16.5" customHeight="1">
      <c r="A317" s="38"/>
      <c r="B317" s="38"/>
      <c r="C317" s="38">
        <v>2310</v>
      </c>
      <c r="D317" s="85" t="s">
        <v>224</v>
      </c>
      <c r="E317" s="143"/>
      <c r="F317" s="145"/>
      <c r="G317" s="147"/>
      <c r="H317" s="67">
        <v>68000</v>
      </c>
      <c r="I317" s="67">
        <v>63940.67</v>
      </c>
      <c r="J317" s="67">
        <f t="shared" si="10"/>
        <v>94.03039705882352</v>
      </c>
    </row>
    <row r="318" spans="1:10" ht="16.5" customHeight="1">
      <c r="A318" s="38"/>
      <c r="B318" s="38"/>
      <c r="C318" s="38">
        <v>4300</v>
      </c>
      <c r="D318" s="85" t="s">
        <v>8</v>
      </c>
      <c r="E318" s="143"/>
      <c r="F318" s="145"/>
      <c r="G318" s="147"/>
      <c r="H318" s="67">
        <v>40000</v>
      </c>
      <c r="I318" s="67">
        <v>34381.07</v>
      </c>
      <c r="J318" s="67">
        <f t="shared" si="10"/>
        <v>85.952675</v>
      </c>
    </row>
    <row r="319" spans="1:10" ht="29.25" customHeight="1">
      <c r="A319" s="92"/>
      <c r="B319" s="93">
        <v>80110</v>
      </c>
      <c r="C319" s="92" t="s">
        <v>35</v>
      </c>
      <c r="D319" s="94" t="s">
        <v>384</v>
      </c>
      <c r="E319" s="99">
        <v>0</v>
      </c>
      <c r="F319" s="99">
        <f>F320+F321+F322</f>
        <v>2305.57</v>
      </c>
      <c r="G319" s="96">
        <v>0</v>
      </c>
      <c r="H319" s="99">
        <f>SUM(H323:H342)</f>
        <v>1219435</v>
      </c>
      <c r="I319" s="99">
        <f>SUM(I323:I342)</f>
        <v>1218239.69</v>
      </c>
      <c r="J319" s="99">
        <f t="shared" si="10"/>
        <v>99.90197837523115</v>
      </c>
    </row>
    <row r="320" spans="1:10" ht="28.5" customHeight="1">
      <c r="A320" s="38"/>
      <c r="B320" s="37"/>
      <c r="C320" s="108" t="s">
        <v>199</v>
      </c>
      <c r="D320" s="85" t="s">
        <v>220</v>
      </c>
      <c r="E320" s="67">
        <v>0</v>
      </c>
      <c r="F320" s="67">
        <v>108.29</v>
      </c>
      <c r="G320" s="65">
        <v>0</v>
      </c>
      <c r="H320" s="143"/>
      <c r="I320" s="143"/>
      <c r="J320" s="143"/>
    </row>
    <row r="321" spans="1:10" ht="28.5" customHeight="1">
      <c r="A321" s="38"/>
      <c r="B321" s="37"/>
      <c r="C321" s="108" t="s">
        <v>314</v>
      </c>
      <c r="D321" s="85" t="s">
        <v>315</v>
      </c>
      <c r="E321" s="67">
        <v>0</v>
      </c>
      <c r="F321" s="67">
        <v>0</v>
      </c>
      <c r="G321" s="59">
        <v>0</v>
      </c>
      <c r="H321" s="143"/>
      <c r="I321" s="143"/>
      <c r="J321" s="143"/>
    </row>
    <row r="322" spans="1:10" ht="28.5" customHeight="1">
      <c r="A322" s="38"/>
      <c r="B322" s="37"/>
      <c r="C322" s="108" t="s">
        <v>378</v>
      </c>
      <c r="D322" s="85"/>
      <c r="E322" s="67">
        <v>0</v>
      </c>
      <c r="F322" s="67">
        <v>2197.28</v>
      </c>
      <c r="G322" s="59"/>
      <c r="H322" s="143"/>
      <c r="I322" s="143"/>
      <c r="J322" s="143"/>
    </row>
    <row r="323" spans="1:10" ht="28.5" customHeight="1">
      <c r="A323" s="38"/>
      <c r="B323" s="37"/>
      <c r="C323" s="38">
        <v>3020</v>
      </c>
      <c r="D323" s="85" t="s">
        <v>91</v>
      </c>
      <c r="E323" s="143"/>
      <c r="F323" s="145"/>
      <c r="G323" s="134"/>
      <c r="H323" s="67">
        <v>46202</v>
      </c>
      <c r="I323" s="67">
        <v>46196.85</v>
      </c>
      <c r="J323" s="67">
        <f t="shared" si="10"/>
        <v>99.98885329639408</v>
      </c>
    </row>
    <row r="324" spans="1:10" ht="16.5" customHeight="1">
      <c r="A324" s="38"/>
      <c r="B324" s="37"/>
      <c r="C324" s="38">
        <v>4010</v>
      </c>
      <c r="D324" s="85" t="s">
        <v>42</v>
      </c>
      <c r="E324" s="143"/>
      <c r="F324" s="145"/>
      <c r="G324" s="134"/>
      <c r="H324" s="67">
        <v>812470</v>
      </c>
      <c r="I324" s="67">
        <v>812445.43</v>
      </c>
      <c r="J324" s="67">
        <f t="shared" si="10"/>
        <v>99.9969758883405</v>
      </c>
    </row>
    <row r="325" spans="1:10" ht="32.25" customHeight="1">
      <c r="A325" s="38"/>
      <c r="B325" s="37"/>
      <c r="C325" s="38">
        <v>4040</v>
      </c>
      <c r="D325" s="85" t="s">
        <v>24</v>
      </c>
      <c r="E325" s="143"/>
      <c r="F325" s="145"/>
      <c r="G325" s="134"/>
      <c r="H325" s="67">
        <v>66516</v>
      </c>
      <c r="I325" s="67">
        <v>66515.59</v>
      </c>
      <c r="J325" s="67">
        <f t="shared" si="10"/>
        <v>99.99938360695171</v>
      </c>
    </row>
    <row r="326" spans="1:10" ht="16.5" customHeight="1">
      <c r="A326" s="38"/>
      <c r="B326" s="37"/>
      <c r="C326" s="38">
        <v>4110</v>
      </c>
      <c r="D326" s="85" t="s">
        <v>25</v>
      </c>
      <c r="E326" s="143"/>
      <c r="F326" s="145"/>
      <c r="G326" s="147"/>
      <c r="H326" s="67">
        <v>135158</v>
      </c>
      <c r="I326" s="67">
        <v>134546.42</v>
      </c>
      <c r="J326" s="67">
        <f t="shared" si="10"/>
        <v>99.54750736175441</v>
      </c>
    </row>
    <row r="327" spans="1:10" ht="15">
      <c r="A327" s="38"/>
      <c r="B327" s="37"/>
      <c r="C327" s="38">
        <v>4120</v>
      </c>
      <c r="D327" s="85" t="s">
        <v>22</v>
      </c>
      <c r="E327" s="143"/>
      <c r="F327" s="145"/>
      <c r="G327" s="134"/>
      <c r="H327" s="67">
        <v>21069</v>
      </c>
      <c r="I327" s="67">
        <v>21029.33</v>
      </c>
      <c r="J327" s="67">
        <f t="shared" si="10"/>
        <v>99.81171389244862</v>
      </c>
    </row>
    <row r="328" spans="1:10" ht="15">
      <c r="A328" s="38"/>
      <c r="B328" s="37"/>
      <c r="C328" s="38">
        <v>4170</v>
      </c>
      <c r="D328" s="85"/>
      <c r="E328" s="143"/>
      <c r="F328" s="145"/>
      <c r="G328" s="134"/>
      <c r="H328" s="67">
        <v>900</v>
      </c>
      <c r="I328" s="67">
        <v>900</v>
      </c>
      <c r="J328" s="67">
        <f t="shared" si="10"/>
        <v>100</v>
      </c>
    </row>
    <row r="329" spans="1:10" ht="15">
      <c r="A329" s="38"/>
      <c r="B329" s="37"/>
      <c r="C329" s="38">
        <v>4210</v>
      </c>
      <c r="D329" s="85" t="s">
        <v>10</v>
      </c>
      <c r="E329" s="143"/>
      <c r="F329" s="145"/>
      <c r="G329" s="134"/>
      <c r="H329" s="67">
        <v>55348</v>
      </c>
      <c r="I329" s="67">
        <v>55287.01</v>
      </c>
      <c r="J329" s="67">
        <f t="shared" si="10"/>
        <v>99.88980631639807</v>
      </c>
    </row>
    <row r="330" spans="1:10" ht="15">
      <c r="A330" s="38"/>
      <c r="B330" s="37"/>
      <c r="C330" s="38">
        <v>4240</v>
      </c>
      <c r="D330" s="85" t="s">
        <v>77</v>
      </c>
      <c r="E330" s="143"/>
      <c r="F330" s="145"/>
      <c r="G330" s="134"/>
      <c r="H330" s="67">
        <v>1510</v>
      </c>
      <c r="I330" s="67">
        <v>1501.7</v>
      </c>
      <c r="J330" s="67">
        <f t="shared" si="10"/>
        <v>99.45033112582782</v>
      </c>
    </row>
    <row r="331" spans="1:10" ht="15">
      <c r="A331" s="38"/>
      <c r="B331" s="37"/>
      <c r="C331" s="38">
        <v>4260</v>
      </c>
      <c r="D331" s="85">
        <v>1.11111111111111E+29</v>
      </c>
      <c r="E331" s="143"/>
      <c r="F331" s="145"/>
      <c r="G331" s="134"/>
      <c r="H331" s="67">
        <v>17170</v>
      </c>
      <c r="I331" s="67">
        <v>17168.7</v>
      </c>
      <c r="J331" s="67">
        <f t="shared" si="10"/>
        <v>99.99242865463017</v>
      </c>
    </row>
    <row r="332" spans="1:10" ht="15">
      <c r="A332" s="38"/>
      <c r="B332" s="37"/>
      <c r="C332" s="38">
        <v>4270</v>
      </c>
      <c r="D332" s="85" t="s">
        <v>54</v>
      </c>
      <c r="E332" s="143"/>
      <c r="F332" s="145"/>
      <c r="G332" s="134"/>
      <c r="H332" s="67">
        <v>940</v>
      </c>
      <c r="I332" s="67">
        <v>917.57</v>
      </c>
      <c r="J332" s="67">
        <f t="shared" si="10"/>
        <v>97.61382978723405</v>
      </c>
    </row>
    <row r="333" spans="1:10" ht="15">
      <c r="A333" s="38"/>
      <c r="B333" s="37"/>
      <c r="C333" s="38">
        <v>4280</v>
      </c>
      <c r="D333" s="85" t="s">
        <v>98</v>
      </c>
      <c r="E333" s="143"/>
      <c r="F333" s="145"/>
      <c r="G333" s="134"/>
      <c r="H333" s="67">
        <v>1100</v>
      </c>
      <c r="I333" s="67">
        <v>1088.8</v>
      </c>
      <c r="J333" s="67">
        <f t="shared" si="10"/>
        <v>98.98181818181818</v>
      </c>
    </row>
    <row r="334" spans="1:10" ht="15">
      <c r="A334" s="38"/>
      <c r="B334" s="37"/>
      <c r="C334" s="38">
        <v>4300</v>
      </c>
      <c r="D334" s="85" t="s">
        <v>8</v>
      </c>
      <c r="E334" s="143"/>
      <c r="F334" s="145"/>
      <c r="G334" s="134"/>
      <c r="H334" s="67">
        <v>8476</v>
      </c>
      <c r="I334" s="67">
        <v>8381.16</v>
      </c>
      <c r="J334" s="67">
        <f t="shared" si="10"/>
        <v>98.88107597923549</v>
      </c>
    </row>
    <row r="335" spans="1:10" ht="15">
      <c r="A335" s="38"/>
      <c r="B335" s="37"/>
      <c r="C335" s="38">
        <v>4350</v>
      </c>
      <c r="D335" s="85" t="s">
        <v>94</v>
      </c>
      <c r="E335" s="143"/>
      <c r="F335" s="145"/>
      <c r="G335" s="134"/>
      <c r="H335" s="67">
        <v>400</v>
      </c>
      <c r="I335" s="67">
        <v>350.88</v>
      </c>
      <c r="J335" s="67">
        <f t="shared" si="10"/>
        <v>87.72</v>
      </c>
    </row>
    <row r="336" spans="1:10" ht="30">
      <c r="A336" s="52"/>
      <c r="B336" s="52"/>
      <c r="C336" s="52">
        <v>4370</v>
      </c>
      <c r="D336" s="77" t="s">
        <v>166</v>
      </c>
      <c r="E336" s="166"/>
      <c r="F336" s="167"/>
      <c r="G336" s="147"/>
      <c r="H336" s="54">
        <v>3750</v>
      </c>
      <c r="I336" s="54">
        <v>3729.14</v>
      </c>
      <c r="J336" s="49">
        <f t="shared" si="10"/>
        <v>99.44373333333333</v>
      </c>
    </row>
    <row r="337" spans="1:10" ht="15">
      <c r="A337" s="38"/>
      <c r="B337" s="37"/>
      <c r="C337" s="38">
        <v>4410</v>
      </c>
      <c r="D337" s="85" t="s">
        <v>26</v>
      </c>
      <c r="E337" s="143"/>
      <c r="F337" s="145"/>
      <c r="G337" s="147"/>
      <c r="H337" s="67">
        <v>2000</v>
      </c>
      <c r="I337" s="67">
        <v>1759.11</v>
      </c>
      <c r="J337" s="67">
        <f t="shared" si="10"/>
        <v>87.9555</v>
      </c>
    </row>
    <row r="338" spans="1:10" ht="15">
      <c r="A338" s="38"/>
      <c r="B338" s="37"/>
      <c r="C338" s="38">
        <v>4430</v>
      </c>
      <c r="D338" s="85" t="s">
        <v>282</v>
      </c>
      <c r="E338" s="143"/>
      <c r="F338" s="145"/>
      <c r="G338" s="134"/>
      <c r="H338" s="67">
        <v>2300</v>
      </c>
      <c r="I338" s="67">
        <v>2300</v>
      </c>
      <c r="J338" s="49">
        <f>I338/H338*100</f>
        <v>100</v>
      </c>
    </row>
    <row r="339" spans="1:10" ht="15">
      <c r="A339" s="38"/>
      <c r="B339" s="38"/>
      <c r="C339" s="38">
        <v>4440</v>
      </c>
      <c r="D339" s="85" t="s">
        <v>78</v>
      </c>
      <c r="E339" s="143"/>
      <c r="F339" s="145"/>
      <c r="G339" s="147"/>
      <c r="H339" s="67">
        <v>43406</v>
      </c>
      <c r="I339" s="67">
        <v>43406</v>
      </c>
      <c r="J339" s="49">
        <f t="shared" si="10"/>
        <v>100</v>
      </c>
    </row>
    <row r="340" spans="1:10" ht="30">
      <c r="A340" s="52"/>
      <c r="B340" s="52"/>
      <c r="C340" s="52">
        <v>4700</v>
      </c>
      <c r="D340" s="77" t="s">
        <v>167</v>
      </c>
      <c r="E340" s="166"/>
      <c r="F340" s="167"/>
      <c r="G340" s="168"/>
      <c r="H340" s="54">
        <v>720</v>
      </c>
      <c r="I340" s="54">
        <v>716</v>
      </c>
      <c r="J340" s="49">
        <f t="shared" si="10"/>
        <v>99.44444444444444</v>
      </c>
    </row>
    <row r="341" spans="1:10" ht="30">
      <c r="A341" s="52"/>
      <c r="B341" s="52"/>
      <c r="C341" s="52">
        <v>4740</v>
      </c>
      <c r="D341" s="77" t="s">
        <v>168</v>
      </c>
      <c r="E341" s="166"/>
      <c r="F341" s="167"/>
      <c r="G341" s="168"/>
      <c r="H341" s="54">
        <v>0</v>
      </c>
      <c r="I341" s="54">
        <v>0</v>
      </c>
      <c r="J341" s="49">
        <v>0</v>
      </c>
    </row>
    <row r="342" spans="1:10" ht="30">
      <c r="A342" s="38"/>
      <c r="B342" s="38"/>
      <c r="C342" s="38">
        <v>4750</v>
      </c>
      <c r="D342" s="85" t="s">
        <v>169</v>
      </c>
      <c r="E342" s="143"/>
      <c r="F342" s="145"/>
      <c r="G342" s="147"/>
      <c r="H342" s="67">
        <v>0</v>
      </c>
      <c r="I342" s="67">
        <v>0</v>
      </c>
      <c r="J342" s="67">
        <v>0</v>
      </c>
    </row>
    <row r="343" spans="1:10" ht="15">
      <c r="A343" s="92"/>
      <c r="B343" s="92">
        <v>80113</v>
      </c>
      <c r="C343" s="92" t="s">
        <v>35</v>
      </c>
      <c r="D343" s="94" t="s">
        <v>44</v>
      </c>
      <c r="E343" s="99">
        <f>E344</f>
        <v>2000</v>
      </c>
      <c r="F343" s="99">
        <f>F344</f>
        <v>100</v>
      </c>
      <c r="G343" s="100">
        <f>F343/E343*100</f>
        <v>5</v>
      </c>
      <c r="H343" s="99">
        <f>SUM(H345:H354)</f>
        <v>241680</v>
      </c>
      <c r="I343" s="99">
        <f>SUM(I345:I354)</f>
        <v>232772.14999999997</v>
      </c>
      <c r="J343" s="99">
        <f t="shared" si="10"/>
        <v>96.31419645812643</v>
      </c>
    </row>
    <row r="344" spans="1:10" ht="15">
      <c r="A344" s="38"/>
      <c r="B344" s="37"/>
      <c r="C344" s="108" t="s">
        <v>129</v>
      </c>
      <c r="D344" s="85" t="s">
        <v>16</v>
      </c>
      <c r="E344" s="67">
        <v>2000</v>
      </c>
      <c r="F344" s="67">
        <v>100</v>
      </c>
      <c r="G344" s="59">
        <f>F344/E344*100</f>
        <v>5</v>
      </c>
      <c r="H344" s="143"/>
      <c r="I344" s="143"/>
      <c r="J344" s="143"/>
    </row>
    <row r="345" spans="1:10" ht="15">
      <c r="A345" s="38"/>
      <c r="B345" s="38"/>
      <c r="C345" s="38">
        <v>4010</v>
      </c>
      <c r="D345" s="85" t="s">
        <v>42</v>
      </c>
      <c r="E345" s="143"/>
      <c r="F345" s="145"/>
      <c r="G345" s="147"/>
      <c r="H345" s="67">
        <v>54950</v>
      </c>
      <c r="I345" s="67">
        <v>54679.11</v>
      </c>
      <c r="J345" s="67">
        <f t="shared" si="10"/>
        <v>99.5070245677889</v>
      </c>
    </row>
    <row r="346" spans="1:10" ht="15">
      <c r="A346" s="38"/>
      <c r="B346" s="38"/>
      <c r="C346" s="38">
        <v>4040</v>
      </c>
      <c r="D346" s="85" t="s">
        <v>24</v>
      </c>
      <c r="E346" s="143"/>
      <c r="F346" s="145"/>
      <c r="G346" s="147"/>
      <c r="H346" s="67">
        <v>4186</v>
      </c>
      <c r="I346" s="67">
        <v>4185.6</v>
      </c>
      <c r="J346" s="67">
        <f t="shared" si="10"/>
        <v>99.99044433827044</v>
      </c>
    </row>
    <row r="347" spans="1:10" ht="15">
      <c r="A347" s="38"/>
      <c r="B347" s="37"/>
      <c r="C347" s="38">
        <v>4110</v>
      </c>
      <c r="D347" s="85" t="s">
        <v>25</v>
      </c>
      <c r="E347" s="143"/>
      <c r="F347" s="145"/>
      <c r="G347" s="134"/>
      <c r="H347" s="67">
        <v>8540</v>
      </c>
      <c r="I347" s="67">
        <v>8474.98</v>
      </c>
      <c r="J347" s="67">
        <f t="shared" si="10"/>
        <v>99.23864168618266</v>
      </c>
    </row>
    <row r="348" spans="1:10" ht="15">
      <c r="A348" s="38"/>
      <c r="B348" s="37"/>
      <c r="C348" s="38">
        <v>4120</v>
      </c>
      <c r="D348" s="85" t="s">
        <v>22</v>
      </c>
      <c r="E348" s="143"/>
      <c r="F348" s="145"/>
      <c r="G348" s="134"/>
      <c r="H348" s="67">
        <v>1390</v>
      </c>
      <c r="I348" s="67">
        <v>1375.12</v>
      </c>
      <c r="J348" s="67">
        <f t="shared" si="10"/>
        <v>98.92949640287769</v>
      </c>
    </row>
    <row r="349" spans="1:10" ht="15">
      <c r="A349" s="38"/>
      <c r="B349" s="37"/>
      <c r="C349" s="38">
        <v>4210</v>
      </c>
      <c r="D349" s="85" t="s">
        <v>10</v>
      </c>
      <c r="E349" s="143"/>
      <c r="F349" s="145"/>
      <c r="G349" s="134"/>
      <c r="H349" s="67">
        <v>35012.14</v>
      </c>
      <c r="I349" s="67">
        <v>33927.4</v>
      </c>
      <c r="J349" s="67">
        <f t="shared" si="10"/>
        <v>96.90181748387845</v>
      </c>
    </row>
    <row r="350" spans="1:10" ht="15">
      <c r="A350" s="38"/>
      <c r="B350" s="37"/>
      <c r="C350" s="38">
        <v>4280</v>
      </c>
      <c r="D350" s="85"/>
      <c r="E350" s="143"/>
      <c r="F350" s="145"/>
      <c r="G350" s="134"/>
      <c r="H350" s="67">
        <v>160</v>
      </c>
      <c r="I350" s="67">
        <v>160</v>
      </c>
      <c r="J350" s="67">
        <f t="shared" si="10"/>
        <v>100</v>
      </c>
    </row>
    <row r="351" spans="1:10" ht="15">
      <c r="A351" s="38"/>
      <c r="B351" s="37"/>
      <c r="C351" s="38">
        <v>4300</v>
      </c>
      <c r="D351" s="85" t="s">
        <v>8</v>
      </c>
      <c r="E351" s="143"/>
      <c r="F351" s="145"/>
      <c r="G351" s="134"/>
      <c r="H351" s="67">
        <v>129974</v>
      </c>
      <c r="I351" s="67">
        <v>122831.08</v>
      </c>
      <c r="J351" s="67">
        <f t="shared" si="10"/>
        <v>94.5043470232508</v>
      </c>
    </row>
    <row r="352" spans="1:10" ht="15">
      <c r="A352" s="38"/>
      <c r="B352" s="37"/>
      <c r="C352" s="38">
        <v>4430</v>
      </c>
      <c r="D352" s="85" t="s">
        <v>15</v>
      </c>
      <c r="E352" s="143"/>
      <c r="F352" s="145"/>
      <c r="G352" s="134"/>
      <c r="H352" s="67">
        <v>4800</v>
      </c>
      <c r="I352" s="67">
        <v>4471</v>
      </c>
      <c r="J352" s="67">
        <f t="shared" si="10"/>
        <v>93.14583333333334</v>
      </c>
    </row>
    <row r="353" spans="1:10" ht="15">
      <c r="A353" s="38"/>
      <c r="B353" s="38"/>
      <c r="C353" s="38">
        <v>4440</v>
      </c>
      <c r="D353" s="85" t="s">
        <v>78</v>
      </c>
      <c r="E353" s="143"/>
      <c r="F353" s="145"/>
      <c r="G353" s="147"/>
      <c r="H353" s="67">
        <v>2187.86</v>
      </c>
      <c r="I353" s="67">
        <v>2187.86</v>
      </c>
      <c r="J353" s="67">
        <f t="shared" si="10"/>
        <v>100</v>
      </c>
    </row>
    <row r="354" spans="1:10" ht="15">
      <c r="A354" s="38"/>
      <c r="B354" s="37"/>
      <c r="C354" s="38">
        <v>4700</v>
      </c>
      <c r="D354" s="85"/>
      <c r="E354" s="143"/>
      <c r="F354" s="145"/>
      <c r="G354" s="134"/>
      <c r="H354" s="67">
        <v>480</v>
      </c>
      <c r="I354" s="67">
        <v>480</v>
      </c>
      <c r="J354" s="67">
        <f t="shared" si="10"/>
        <v>100</v>
      </c>
    </row>
    <row r="355" spans="1:10" ht="15">
      <c r="A355" s="92"/>
      <c r="B355" s="93">
        <v>80146</v>
      </c>
      <c r="C355" s="92" t="s">
        <v>35</v>
      </c>
      <c r="D355" s="94" t="s">
        <v>225</v>
      </c>
      <c r="E355" s="99">
        <v>0</v>
      </c>
      <c r="F355" s="99">
        <v>0</v>
      </c>
      <c r="G355" s="96">
        <v>0</v>
      </c>
      <c r="H355" s="99">
        <f>SUM(H356:H359)</f>
        <v>13586</v>
      </c>
      <c r="I355" s="99">
        <f>SUM(I356:I359)</f>
        <v>11338.509999999998</v>
      </c>
      <c r="J355" s="99">
        <f>I355/H355*100</f>
        <v>83.4573089945532</v>
      </c>
    </row>
    <row r="356" spans="1:10" ht="15">
      <c r="A356" s="38"/>
      <c r="B356" s="37"/>
      <c r="C356" s="38">
        <v>4210</v>
      </c>
      <c r="D356" s="85" t="s">
        <v>10</v>
      </c>
      <c r="E356" s="143"/>
      <c r="F356" s="145"/>
      <c r="G356" s="147"/>
      <c r="H356" s="67">
        <v>4700</v>
      </c>
      <c r="I356" s="67">
        <v>4350.55</v>
      </c>
      <c r="J356" s="67">
        <f t="shared" si="10"/>
        <v>92.56489361702128</v>
      </c>
    </row>
    <row r="357" spans="1:10" ht="15">
      <c r="A357" s="38"/>
      <c r="B357" s="37"/>
      <c r="C357" s="38">
        <v>4300</v>
      </c>
      <c r="D357" s="85" t="s">
        <v>8</v>
      </c>
      <c r="E357" s="143"/>
      <c r="F357" s="145"/>
      <c r="G357" s="134"/>
      <c r="H357" s="67">
        <v>4421</v>
      </c>
      <c r="I357" s="67">
        <v>3503.93</v>
      </c>
      <c r="J357" s="67">
        <f t="shared" si="10"/>
        <v>79.25650305360777</v>
      </c>
    </row>
    <row r="358" spans="1:10" ht="15">
      <c r="A358" s="38"/>
      <c r="B358" s="37"/>
      <c r="C358" s="38">
        <v>4410</v>
      </c>
      <c r="D358" s="85" t="s">
        <v>26</v>
      </c>
      <c r="E358" s="143"/>
      <c r="F358" s="145"/>
      <c r="G358" s="134"/>
      <c r="H358" s="67">
        <v>810</v>
      </c>
      <c r="I358" s="67">
        <v>207.03</v>
      </c>
      <c r="J358" s="67">
        <f t="shared" si="10"/>
        <v>25.55925925925926</v>
      </c>
    </row>
    <row r="359" spans="1:10" ht="30">
      <c r="A359" s="38"/>
      <c r="B359" s="38"/>
      <c r="C359" s="38">
        <v>4700</v>
      </c>
      <c r="D359" s="85" t="s">
        <v>167</v>
      </c>
      <c r="E359" s="143"/>
      <c r="F359" s="145"/>
      <c r="G359" s="147"/>
      <c r="H359" s="67">
        <v>3655</v>
      </c>
      <c r="I359" s="67">
        <v>3277</v>
      </c>
      <c r="J359" s="67">
        <f t="shared" si="10"/>
        <v>89.65800273597812</v>
      </c>
    </row>
    <row r="360" spans="1:10" ht="15">
      <c r="A360" s="92"/>
      <c r="B360" s="93">
        <v>80148</v>
      </c>
      <c r="C360" s="92" t="s">
        <v>35</v>
      </c>
      <c r="D360" s="94" t="s">
        <v>226</v>
      </c>
      <c r="E360" s="99">
        <v>0</v>
      </c>
      <c r="F360" s="99">
        <f>F361</f>
        <v>5346.08</v>
      </c>
      <c r="G360" s="100">
        <v>0</v>
      </c>
      <c r="H360" s="99">
        <f>SUM(H362:H366)</f>
        <v>40835</v>
      </c>
      <c r="I360" s="99">
        <f>SUM(I362:I366)</f>
        <v>38520.5</v>
      </c>
      <c r="J360" s="99">
        <f aca="true" t="shared" si="11" ref="J360:J366">I360/H360*100</f>
        <v>94.33206807885392</v>
      </c>
    </row>
    <row r="361" spans="1:10" ht="15">
      <c r="A361" s="92"/>
      <c r="B361" s="93"/>
      <c r="C361" s="38">
        <v>2400</v>
      </c>
      <c r="D361" s="105"/>
      <c r="E361" s="67">
        <v>0</v>
      </c>
      <c r="F361" s="67">
        <v>5346.08</v>
      </c>
      <c r="G361" s="96"/>
      <c r="H361" s="99"/>
      <c r="I361" s="99"/>
      <c r="J361" s="99"/>
    </row>
    <row r="362" spans="1:10" ht="15">
      <c r="A362" s="38"/>
      <c r="B362" s="37"/>
      <c r="C362" s="38">
        <v>4010</v>
      </c>
      <c r="D362" s="85" t="s">
        <v>42</v>
      </c>
      <c r="E362" s="67"/>
      <c r="F362" s="62"/>
      <c r="G362" s="44"/>
      <c r="H362" s="67">
        <v>30397</v>
      </c>
      <c r="I362" s="67">
        <v>29198.57</v>
      </c>
      <c r="J362" s="67">
        <f t="shared" si="11"/>
        <v>96.05740698095207</v>
      </c>
    </row>
    <row r="363" spans="1:10" ht="15">
      <c r="A363" s="38"/>
      <c r="B363" s="37"/>
      <c r="C363" s="38">
        <v>4040</v>
      </c>
      <c r="D363" s="85" t="s">
        <v>24</v>
      </c>
      <c r="E363" s="67"/>
      <c r="F363" s="62"/>
      <c r="G363" s="44"/>
      <c r="H363" s="67">
        <v>2390</v>
      </c>
      <c r="I363" s="67">
        <v>2166.96</v>
      </c>
      <c r="J363" s="67">
        <f t="shared" si="11"/>
        <v>90.66778242677825</v>
      </c>
    </row>
    <row r="364" spans="1:10" ht="15">
      <c r="A364" s="38"/>
      <c r="B364" s="37"/>
      <c r="C364" s="38">
        <v>4110</v>
      </c>
      <c r="D364" s="85" t="s">
        <v>25</v>
      </c>
      <c r="E364" s="67"/>
      <c r="F364" s="62"/>
      <c r="G364" s="44"/>
      <c r="H364" s="67">
        <v>5057</v>
      </c>
      <c r="I364" s="67">
        <v>4669.74</v>
      </c>
      <c r="J364" s="67">
        <f t="shared" si="11"/>
        <v>92.34210005932371</v>
      </c>
    </row>
    <row r="365" spans="1:10" ht="15">
      <c r="A365" s="38"/>
      <c r="B365" s="37"/>
      <c r="C365" s="38">
        <v>4120</v>
      </c>
      <c r="D365" s="85" t="s">
        <v>22</v>
      </c>
      <c r="E365" s="67"/>
      <c r="F365" s="62"/>
      <c r="G365" s="44"/>
      <c r="H365" s="67">
        <v>803</v>
      </c>
      <c r="I365" s="67">
        <v>297.23</v>
      </c>
      <c r="J365" s="67">
        <f t="shared" si="11"/>
        <v>37.014943960149445</v>
      </c>
    </row>
    <row r="366" spans="1:10" ht="15">
      <c r="A366" s="38"/>
      <c r="B366" s="37"/>
      <c r="C366" s="38">
        <v>4440</v>
      </c>
      <c r="D366" s="85" t="s">
        <v>78</v>
      </c>
      <c r="E366" s="67"/>
      <c r="F366" s="62"/>
      <c r="G366" s="44"/>
      <c r="H366" s="67">
        <v>2188</v>
      </c>
      <c r="I366" s="67">
        <v>2188</v>
      </c>
      <c r="J366" s="67">
        <f t="shared" si="11"/>
        <v>100</v>
      </c>
    </row>
    <row r="367" spans="1:10" ht="15">
      <c r="A367" s="92"/>
      <c r="B367" s="93">
        <v>80195</v>
      </c>
      <c r="C367" s="92" t="s">
        <v>35</v>
      </c>
      <c r="D367" s="94" t="s">
        <v>17</v>
      </c>
      <c r="E367" s="99">
        <f>E368</f>
        <v>93</v>
      </c>
      <c r="F367" s="99">
        <f>F368</f>
        <v>93</v>
      </c>
      <c r="G367" s="96"/>
      <c r="H367" s="99">
        <f>H369+H370</f>
        <v>28454</v>
      </c>
      <c r="I367" s="99">
        <f>I370+I369</f>
        <v>28454</v>
      </c>
      <c r="J367" s="99">
        <f t="shared" si="10"/>
        <v>100</v>
      </c>
    </row>
    <row r="368" spans="1:10" s="214" customFormat="1" ht="15">
      <c r="A368" s="38"/>
      <c r="B368" s="37"/>
      <c r="C368" s="38">
        <v>2030</v>
      </c>
      <c r="D368" s="85"/>
      <c r="E368" s="67">
        <v>93</v>
      </c>
      <c r="F368" s="67">
        <v>93</v>
      </c>
      <c r="G368" s="59"/>
      <c r="H368" s="67"/>
      <c r="I368" s="67"/>
      <c r="J368" s="67"/>
    </row>
    <row r="369" spans="1:11" ht="15">
      <c r="A369" s="92"/>
      <c r="B369" s="93"/>
      <c r="C369" s="38">
        <v>4170</v>
      </c>
      <c r="D369" s="85"/>
      <c r="E369" s="67">
        <v>0</v>
      </c>
      <c r="F369" s="67">
        <v>0</v>
      </c>
      <c r="G369" s="59">
        <v>0</v>
      </c>
      <c r="H369" s="67">
        <v>93</v>
      </c>
      <c r="I369" s="67">
        <v>93</v>
      </c>
      <c r="J369" s="67">
        <v>100</v>
      </c>
      <c r="K369" s="214"/>
    </row>
    <row r="370" spans="1:10" ht="15">
      <c r="A370" s="38"/>
      <c r="B370" s="37"/>
      <c r="C370" s="38">
        <v>4440</v>
      </c>
      <c r="D370" s="85" t="s">
        <v>78</v>
      </c>
      <c r="E370" s="143"/>
      <c r="F370" s="145"/>
      <c r="G370" s="134"/>
      <c r="H370" s="67">
        <v>28361</v>
      </c>
      <c r="I370" s="67">
        <v>28361</v>
      </c>
      <c r="J370" s="67">
        <f t="shared" si="10"/>
        <v>100</v>
      </c>
    </row>
    <row r="371" spans="1:10" ht="14.25">
      <c r="A371" s="39">
        <v>851</v>
      </c>
      <c r="B371" s="68"/>
      <c r="C371" s="39" t="s">
        <v>35</v>
      </c>
      <c r="D371" s="105" t="s">
        <v>45</v>
      </c>
      <c r="E371" s="133"/>
      <c r="F371" s="133"/>
      <c r="G371" s="134"/>
      <c r="H371" s="70">
        <f>H372+H375</f>
        <v>48000</v>
      </c>
      <c r="I371" s="70">
        <f>I372+I375</f>
        <v>27671.69</v>
      </c>
      <c r="J371" s="70">
        <f t="shared" si="10"/>
        <v>57.64935416666667</v>
      </c>
    </row>
    <row r="372" spans="1:10" ht="15">
      <c r="A372" s="92"/>
      <c r="B372" s="93">
        <v>85153</v>
      </c>
      <c r="C372" s="92" t="s">
        <v>35</v>
      </c>
      <c r="D372" s="94" t="s">
        <v>283</v>
      </c>
      <c r="E372" s="138"/>
      <c r="F372" s="138"/>
      <c r="G372" s="165"/>
      <c r="H372" s="99">
        <f>H374+H373</f>
        <v>2000</v>
      </c>
      <c r="I372" s="99">
        <f>I374+I373</f>
        <v>2000</v>
      </c>
      <c r="J372" s="99">
        <f t="shared" si="10"/>
        <v>100</v>
      </c>
    </row>
    <row r="373" spans="1:10" ht="15">
      <c r="A373" s="38"/>
      <c r="B373" s="37"/>
      <c r="C373" s="38">
        <v>4210</v>
      </c>
      <c r="D373" s="85"/>
      <c r="E373" s="143"/>
      <c r="F373" s="143"/>
      <c r="G373" s="156"/>
      <c r="H373" s="67">
        <v>1000</v>
      </c>
      <c r="I373" s="67">
        <v>1000</v>
      </c>
      <c r="J373" s="67">
        <v>100</v>
      </c>
    </row>
    <row r="374" spans="1:10" ht="15">
      <c r="A374" s="38"/>
      <c r="B374" s="37"/>
      <c r="C374" s="38">
        <v>4300</v>
      </c>
      <c r="D374" s="85" t="s">
        <v>8</v>
      </c>
      <c r="E374" s="143"/>
      <c r="F374" s="145"/>
      <c r="G374" s="134"/>
      <c r="H374" s="67">
        <v>1000</v>
      </c>
      <c r="I374" s="67">
        <v>1000</v>
      </c>
      <c r="J374" s="67">
        <f>I374/H374*100</f>
        <v>100</v>
      </c>
    </row>
    <row r="375" spans="1:10" ht="15">
      <c r="A375" s="92"/>
      <c r="B375" s="92">
        <v>85154</v>
      </c>
      <c r="C375" s="92" t="s">
        <v>35</v>
      </c>
      <c r="D375" s="94" t="s">
        <v>284</v>
      </c>
      <c r="E375" s="138"/>
      <c r="F375" s="138"/>
      <c r="G375" s="139"/>
      <c r="H375" s="99">
        <f>SUM(H376:H382)</f>
        <v>46000</v>
      </c>
      <c r="I375" s="99">
        <f>SUM(I376:I382)</f>
        <v>25671.69</v>
      </c>
      <c r="J375" s="99">
        <f t="shared" si="10"/>
        <v>55.80802173913043</v>
      </c>
    </row>
    <row r="376" spans="1:10" s="5" customFormat="1" ht="15">
      <c r="A376" s="38"/>
      <c r="B376" s="37"/>
      <c r="C376" s="38">
        <v>4170</v>
      </c>
      <c r="D376" s="85" t="s">
        <v>227</v>
      </c>
      <c r="E376" s="143"/>
      <c r="F376" s="145"/>
      <c r="G376" s="134"/>
      <c r="H376" s="67">
        <v>8000</v>
      </c>
      <c r="I376" s="67">
        <v>5443</v>
      </c>
      <c r="J376" s="67">
        <f t="shared" si="10"/>
        <v>68.0375</v>
      </c>
    </row>
    <row r="377" spans="1:10" s="8" customFormat="1" ht="15">
      <c r="A377" s="38"/>
      <c r="B377" s="37"/>
      <c r="C377" s="38">
        <v>4210</v>
      </c>
      <c r="D377" s="85" t="s">
        <v>137</v>
      </c>
      <c r="E377" s="143"/>
      <c r="F377" s="145"/>
      <c r="G377" s="134"/>
      <c r="H377" s="67">
        <v>10900</v>
      </c>
      <c r="I377" s="67">
        <v>5253.77</v>
      </c>
      <c r="J377" s="67">
        <f t="shared" si="10"/>
        <v>48.199724770642206</v>
      </c>
    </row>
    <row r="378" spans="1:10" s="8" customFormat="1" ht="15">
      <c r="A378" s="38"/>
      <c r="B378" s="38"/>
      <c r="C378" s="38">
        <v>4240</v>
      </c>
      <c r="D378" s="85" t="s">
        <v>228</v>
      </c>
      <c r="E378" s="143"/>
      <c r="F378" s="145"/>
      <c r="G378" s="147"/>
      <c r="H378" s="67">
        <v>500</v>
      </c>
      <c r="I378" s="67">
        <v>0</v>
      </c>
      <c r="J378" s="67">
        <f t="shared" si="10"/>
        <v>0</v>
      </c>
    </row>
    <row r="379" spans="1:10" ht="15">
      <c r="A379" s="38"/>
      <c r="B379" s="38"/>
      <c r="C379" s="38">
        <v>4300</v>
      </c>
      <c r="D379" s="85" t="s">
        <v>148</v>
      </c>
      <c r="E379" s="143"/>
      <c r="F379" s="145"/>
      <c r="G379" s="147"/>
      <c r="H379" s="67">
        <v>24000</v>
      </c>
      <c r="I379" s="67">
        <v>14053</v>
      </c>
      <c r="J379" s="67">
        <f t="shared" si="10"/>
        <v>58.55416666666666</v>
      </c>
    </row>
    <row r="380" spans="1:10" ht="15">
      <c r="A380" s="38"/>
      <c r="B380" s="38"/>
      <c r="C380" s="38">
        <v>4410</v>
      </c>
      <c r="D380" s="85" t="s">
        <v>158</v>
      </c>
      <c r="E380" s="143"/>
      <c r="F380" s="145"/>
      <c r="G380" s="147"/>
      <c r="H380" s="67">
        <v>800</v>
      </c>
      <c r="I380" s="67">
        <v>221.92</v>
      </c>
      <c r="J380" s="67">
        <f t="shared" si="10"/>
        <v>27.74</v>
      </c>
    </row>
    <row r="381" spans="1:10" ht="15">
      <c r="A381" s="38"/>
      <c r="B381" s="38"/>
      <c r="C381" s="38">
        <v>4430</v>
      </c>
      <c r="D381" s="85" t="s">
        <v>187</v>
      </c>
      <c r="E381" s="143"/>
      <c r="F381" s="145"/>
      <c r="G381" s="147"/>
      <c r="H381" s="67">
        <v>300</v>
      </c>
      <c r="I381" s="67">
        <v>200</v>
      </c>
      <c r="J381" s="67">
        <f t="shared" si="10"/>
        <v>66.66666666666666</v>
      </c>
    </row>
    <row r="382" spans="1:10" ht="30">
      <c r="A382" s="38"/>
      <c r="B382" s="38"/>
      <c r="C382" s="38">
        <v>4700</v>
      </c>
      <c r="D382" s="85" t="s">
        <v>160</v>
      </c>
      <c r="E382" s="143"/>
      <c r="F382" s="145"/>
      <c r="G382" s="147"/>
      <c r="H382" s="67">
        <v>1500</v>
      </c>
      <c r="I382" s="67">
        <v>500</v>
      </c>
      <c r="J382" s="67">
        <f t="shared" si="10"/>
        <v>33.33333333333333</v>
      </c>
    </row>
    <row r="383" spans="1:10" ht="14.25">
      <c r="A383" s="39">
        <v>852</v>
      </c>
      <c r="B383" s="39"/>
      <c r="C383" s="39" t="s">
        <v>35</v>
      </c>
      <c r="D383" s="105" t="s">
        <v>72</v>
      </c>
      <c r="E383" s="70">
        <f>E386+E404+E419+E423+E427+E429+E432+E451+E453</f>
        <v>1946773</v>
      </c>
      <c r="F383" s="70">
        <f>F386+F404+F419+F423+F432+F429+F453</f>
        <v>1919861.4600000002</v>
      </c>
      <c r="G383" s="45">
        <f>F383/E383*100</f>
        <v>98.61763338612155</v>
      </c>
      <c r="H383" s="70">
        <f>H384+H386+H404+H419+H423+H427+H429+H432+H451+H453</f>
        <v>2350553</v>
      </c>
      <c r="I383" s="70">
        <f>I384+I386+I404+I419+I423+I427+I429+I432+I451+I453</f>
        <v>2290762.5500000003</v>
      </c>
      <c r="J383" s="70">
        <f t="shared" si="10"/>
        <v>97.45632410756109</v>
      </c>
    </row>
    <row r="384" spans="1:10" ht="15">
      <c r="A384" s="92"/>
      <c r="B384" s="93">
        <v>85202</v>
      </c>
      <c r="C384" s="92" t="s">
        <v>35</v>
      </c>
      <c r="D384" s="94" t="s">
        <v>232</v>
      </c>
      <c r="E384" s="138"/>
      <c r="F384" s="141"/>
      <c r="G384" s="165"/>
      <c r="H384" s="99">
        <f>H385</f>
        <v>2150</v>
      </c>
      <c r="I384" s="99">
        <f>I385</f>
        <v>2143.57</v>
      </c>
      <c r="J384" s="99">
        <v>0</v>
      </c>
    </row>
    <row r="385" spans="1:10" ht="30">
      <c r="A385" s="38"/>
      <c r="B385" s="37"/>
      <c r="C385" s="38">
        <v>4330</v>
      </c>
      <c r="D385" s="85" t="s">
        <v>233</v>
      </c>
      <c r="E385" s="143"/>
      <c r="F385" s="145"/>
      <c r="G385" s="147"/>
      <c r="H385" s="67">
        <v>2150</v>
      </c>
      <c r="I385" s="67">
        <v>2143.57</v>
      </c>
      <c r="J385" s="67">
        <v>0</v>
      </c>
    </row>
    <row r="386" spans="1:10" ht="15">
      <c r="A386" s="92"/>
      <c r="B386" s="93">
        <v>85203</v>
      </c>
      <c r="C386" s="92" t="s">
        <v>35</v>
      </c>
      <c r="D386" s="94" t="s">
        <v>234</v>
      </c>
      <c r="E386" s="99">
        <f>E387+E388</f>
        <v>22800</v>
      </c>
      <c r="F386" s="99">
        <f>F387+F388</f>
        <v>22800</v>
      </c>
      <c r="G386" s="96">
        <f>F386/E386*100</f>
        <v>100</v>
      </c>
      <c r="H386" s="99">
        <f>SUM(H389:H403)</f>
        <v>84078.99999999999</v>
      </c>
      <c r="I386" s="99">
        <f>SUM(I389:I403)</f>
        <v>81503.39999999998</v>
      </c>
      <c r="J386" s="99">
        <f>I386/H386*100</f>
        <v>96.93669049346447</v>
      </c>
    </row>
    <row r="387" spans="1:10" ht="45">
      <c r="A387" s="38"/>
      <c r="B387" s="37"/>
      <c r="C387" s="38">
        <v>2320</v>
      </c>
      <c r="D387" s="85" t="s">
        <v>235</v>
      </c>
      <c r="E387" s="67">
        <v>18000</v>
      </c>
      <c r="F387" s="67">
        <v>18000</v>
      </c>
      <c r="G387" s="64">
        <f>F387/E387*100</f>
        <v>100</v>
      </c>
      <c r="H387" s="143"/>
      <c r="I387" s="143"/>
      <c r="J387" s="143"/>
    </row>
    <row r="388" spans="1:10" ht="15">
      <c r="A388" s="38"/>
      <c r="B388" s="37"/>
      <c r="C388" s="38">
        <v>2700</v>
      </c>
      <c r="D388" s="85"/>
      <c r="E388" s="67">
        <v>4800</v>
      </c>
      <c r="F388" s="67">
        <v>4800</v>
      </c>
      <c r="G388" s="64"/>
      <c r="H388" s="143"/>
      <c r="I388" s="143"/>
      <c r="J388" s="143"/>
    </row>
    <row r="389" spans="1:10" ht="22.5" customHeight="1">
      <c r="A389" s="38"/>
      <c r="B389" s="37"/>
      <c r="C389" s="38">
        <v>4010</v>
      </c>
      <c r="D389" s="85" t="s">
        <v>184</v>
      </c>
      <c r="E389" s="143"/>
      <c r="F389" s="145"/>
      <c r="G389" s="134"/>
      <c r="H389" s="67">
        <v>50791</v>
      </c>
      <c r="I389" s="67">
        <v>48886.32</v>
      </c>
      <c r="J389" s="67">
        <f aca="true" t="shared" si="12" ref="J389:J404">I389/H389*100</f>
        <v>96.24996554507689</v>
      </c>
    </row>
    <row r="390" spans="1:10" s="5" customFormat="1" ht="23.25" customHeight="1">
      <c r="A390" s="38"/>
      <c r="B390" s="37"/>
      <c r="C390" s="38">
        <v>4040</v>
      </c>
      <c r="D390" s="85" t="s">
        <v>134</v>
      </c>
      <c r="E390" s="143"/>
      <c r="F390" s="145"/>
      <c r="G390" s="134"/>
      <c r="H390" s="67">
        <v>3683</v>
      </c>
      <c r="I390" s="67">
        <v>3637.64</v>
      </c>
      <c r="J390" s="67">
        <f t="shared" si="12"/>
        <v>98.7683953298941</v>
      </c>
    </row>
    <row r="391" spans="1:10" s="7" customFormat="1" ht="15">
      <c r="A391" s="38"/>
      <c r="B391" s="37"/>
      <c r="C391" s="38">
        <v>4110</v>
      </c>
      <c r="D391" s="85" t="s">
        <v>236</v>
      </c>
      <c r="E391" s="143"/>
      <c r="F391" s="145"/>
      <c r="G391" s="134"/>
      <c r="H391" s="67">
        <v>8569</v>
      </c>
      <c r="I391" s="67">
        <v>8028.91</v>
      </c>
      <c r="J391" s="67">
        <f t="shared" si="12"/>
        <v>93.69716419652234</v>
      </c>
    </row>
    <row r="392" spans="1:10" s="7" customFormat="1" ht="15">
      <c r="A392" s="38"/>
      <c r="B392" s="37"/>
      <c r="C392" s="38">
        <v>4120</v>
      </c>
      <c r="D392" s="85" t="s">
        <v>136</v>
      </c>
      <c r="E392" s="143"/>
      <c r="F392" s="145"/>
      <c r="G392" s="134"/>
      <c r="H392" s="67">
        <v>1336</v>
      </c>
      <c r="I392" s="67">
        <v>1250.53</v>
      </c>
      <c r="J392" s="67">
        <f t="shared" si="12"/>
        <v>93.60254491017965</v>
      </c>
    </row>
    <row r="393" spans="1:10" s="7" customFormat="1" ht="15">
      <c r="A393" s="38"/>
      <c r="B393" s="37"/>
      <c r="C393" s="38">
        <v>4210</v>
      </c>
      <c r="D393" s="85" t="s">
        <v>137</v>
      </c>
      <c r="E393" s="143"/>
      <c r="F393" s="145"/>
      <c r="G393" s="134"/>
      <c r="H393" s="67">
        <v>14751.9</v>
      </c>
      <c r="I393" s="67">
        <v>14751.9</v>
      </c>
      <c r="J393" s="67">
        <f t="shared" si="12"/>
        <v>100</v>
      </c>
    </row>
    <row r="394" spans="1:10" s="7" customFormat="1" ht="15">
      <c r="A394" s="38"/>
      <c r="B394" s="37"/>
      <c r="C394" s="38">
        <v>4260</v>
      </c>
      <c r="D394" s="85" t="s">
        <v>229</v>
      </c>
      <c r="E394" s="143"/>
      <c r="F394" s="145"/>
      <c r="G394" s="134"/>
      <c r="H394" s="67">
        <v>0</v>
      </c>
      <c r="I394" s="67">
        <v>0</v>
      </c>
      <c r="J394" s="67">
        <v>0</v>
      </c>
    </row>
    <row r="395" spans="1:10" s="7" customFormat="1" ht="15">
      <c r="A395" s="38"/>
      <c r="B395" s="37"/>
      <c r="C395" s="38">
        <v>4280</v>
      </c>
      <c r="D395" s="85" t="s">
        <v>139</v>
      </c>
      <c r="E395" s="143"/>
      <c r="F395" s="145"/>
      <c r="G395" s="134"/>
      <c r="H395" s="67">
        <v>0</v>
      </c>
      <c r="I395" s="67">
        <v>0</v>
      </c>
      <c r="J395" s="67">
        <v>0</v>
      </c>
    </row>
    <row r="396" spans="1:10" s="7" customFormat="1" ht="15">
      <c r="A396" s="38"/>
      <c r="B396" s="37"/>
      <c r="C396" s="38">
        <v>4300</v>
      </c>
      <c r="D396" s="85" t="s">
        <v>148</v>
      </c>
      <c r="E396" s="143"/>
      <c r="F396" s="145"/>
      <c r="G396" s="134"/>
      <c r="H396" s="67">
        <v>1440</v>
      </c>
      <c r="I396" s="67">
        <v>1440</v>
      </c>
      <c r="J396" s="67">
        <f t="shared" si="12"/>
        <v>100</v>
      </c>
    </row>
    <row r="397" spans="1:10" s="7" customFormat="1" ht="30">
      <c r="A397" s="38"/>
      <c r="B397" s="37"/>
      <c r="C397" s="38">
        <v>4360</v>
      </c>
      <c r="D397" s="85" t="s">
        <v>238</v>
      </c>
      <c r="E397" s="143"/>
      <c r="F397" s="145"/>
      <c r="G397" s="134"/>
      <c r="H397" s="67">
        <v>440</v>
      </c>
      <c r="I397" s="67">
        <v>440</v>
      </c>
      <c r="J397" s="67">
        <f t="shared" si="12"/>
        <v>100</v>
      </c>
    </row>
    <row r="398" spans="1:10" s="7" customFormat="1" ht="15">
      <c r="A398" s="38"/>
      <c r="B398" s="37"/>
      <c r="C398" s="38">
        <v>4410</v>
      </c>
      <c r="D398" s="85" t="s">
        <v>158</v>
      </c>
      <c r="E398" s="143"/>
      <c r="F398" s="145"/>
      <c r="G398" s="134"/>
      <c r="H398" s="67">
        <v>977.2</v>
      </c>
      <c r="I398" s="67">
        <v>977.2</v>
      </c>
      <c r="J398" s="67">
        <f t="shared" si="12"/>
        <v>100</v>
      </c>
    </row>
    <row r="399" spans="1:10" s="7" customFormat="1" ht="15">
      <c r="A399" s="38"/>
      <c r="B399" s="37"/>
      <c r="C399" s="38">
        <v>4430</v>
      </c>
      <c r="D399" s="85" t="s">
        <v>187</v>
      </c>
      <c r="E399" s="143"/>
      <c r="F399" s="145"/>
      <c r="G399" s="134"/>
      <c r="H399" s="67">
        <v>450</v>
      </c>
      <c r="I399" s="67">
        <v>450</v>
      </c>
      <c r="J399" s="67">
        <f t="shared" si="12"/>
        <v>100</v>
      </c>
    </row>
    <row r="400" spans="1:10" s="7" customFormat="1" ht="15">
      <c r="A400" s="38"/>
      <c r="B400" s="37"/>
      <c r="C400" s="38">
        <v>4440</v>
      </c>
      <c r="D400" s="85" t="s">
        <v>159</v>
      </c>
      <c r="E400" s="143"/>
      <c r="F400" s="145"/>
      <c r="G400" s="134"/>
      <c r="H400" s="67">
        <v>1640.9</v>
      </c>
      <c r="I400" s="67">
        <v>1640.9</v>
      </c>
      <c r="J400" s="67">
        <f t="shared" si="12"/>
        <v>100</v>
      </c>
    </row>
    <row r="401" spans="1:10" s="7" customFormat="1" ht="30">
      <c r="A401" s="38"/>
      <c r="B401" s="37"/>
      <c r="C401" s="38">
        <v>4700</v>
      </c>
      <c r="D401" s="85" t="s">
        <v>160</v>
      </c>
      <c r="E401" s="143"/>
      <c r="F401" s="145"/>
      <c r="G401" s="134"/>
      <c r="H401" s="67">
        <v>0</v>
      </c>
      <c r="I401" s="67">
        <v>0</v>
      </c>
      <c r="J401" s="67">
        <v>0</v>
      </c>
    </row>
    <row r="402" spans="1:10" s="7" customFormat="1" ht="30">
      <c r="A402" s="38"/>
      <c r="B402" s="37"/>
      <c r="C402" s="38">
        <v>4740</v>
      </c>
      <c r="D402" s="85" t="s">
        <v>239</v>
      </c>
      <c r="E402" s="143"/>
      <c r="F402" s="145"/>
      <c r="G402" s="147"/>
      <c r="H402" s="67">
        <v>0</v>
      </c>
      <c r="I402" s="67">
        <v>0</v>
      </c>
      <c r="J402" s="67">
        <v>0</v>
      </c>
    </row>
    <row r="403" spans="1:10" s="7" customFormat="1" ht="30">
      <c r="A403" s="38"/>
      <c r="B403" s="37"/>
      <c r="C403" s="38">
        <v>4750</v>
      </c>
      <c r="D403" s="85" t="s">
        <v>240</v>
      </c>
      <c r="E403" s="143"/>
      <c r="F403" s="145"/>
      <c r="G403" s="134"/>
      <c r="H403" s="67">
        <v>0</v>
      </c>
      <c r="I403" s="67">
        <v>0</v>
      </c>
      <c r="J403" s="67">
        <v>0</v>
      </c>
    </row>
    <row r="404" spans="1:10" s="7" customFormat="1" ht="45">
      <c r="A404" s="92"/>
      <c r="B404" s="93">
        <v>85212</v>
      </c>
      <c r="C404" s="92" t="s">
        <v>35</v>
      </c>
      <c r="D404" s="94" t="s">
        <v>241</v>
      </c>
      <c r="E404" s="99">
        <f>E405</f>
        <v>1488096</v>
      </c>
      <c r="F404" s="99">
        <f>F405</f>
        <v>1488006.06</v>
      </c>
      <c r="G404" s="100">
        <f>F404/E404*100</f>
        <v>99.99395603509451</v>
      </c>
      <c r="H404" s="99">
        <f>SUM(H406:H418)</f>
        <v>1502694</v>
      </c>
      <c r="I404" s="99">
        <f>SUM(I406:I418)</f>
        <v>1494799.27</v>
      </c>
      <c r="J404" s="99">
        <f t="shared" si="12"/>
        <v>99.47462823435777</v>
      </c>
    </row>
    <row r="405" spans="1:10" s="7" customFormat="1" ht="45">
      <c r="A405" s="38"/>
      <c r="B405" s="38"/>
      <c r="C405" s="38">
        <v>2010</v>
      </c>
      <c r="D405" s="85" t="s">
        <v>242</v>
      </c>
      <c r="E405" s="67">
        <v>1488096</v>
      </c>
      <c r="F405" s="67">
        <v>1488006.06</v>
      </c>
      <c r="G405" s="65">
        <f>F405/E405*100</f>
        <v>99.99395603509451</v>
      </c>
      <c r="H405" s="143"/>
      <c r="I405" s="143"/>
      <c r="J405" s="133"/>
    </row>
    <row r="406" spans="1:10" s="7" customFormat="1" ht="15">
      <c r="A406" s="38"/>
      <c r="B406" s="38"/>
      <c r="C406" s="38">
        <v>3110</v>
      </c>
      <c r="D406" s="85" t="s">
        <v>46</v>
      </c>
      <c r="E406" s="143"/>
      <c r="F406" s="145"/>
      <c r="G406" s="144"/>
      <c r="H406" s="67">
        <v>1443453</v>
      </c>
      <c r="I406" s="67">
        <v>1443363.06</v>
      </c>
      <c r="J406" s="67">
        <f aca="true" t="shared" si="13" ref="J406:J413">I406/H406*100</f>
        <v>99.99376910782686</v>
      </c>
    </row>
    <row r="407" spans="1:10" s="7" customFormat="1" ht="15">
      <c r="A407" s="38"/>
      <c r="B407" s="37"/>
      <c r="C407" s="38">
        <v>4010</v>
      </c>
      <c r="D407" s="85" t="s">
        <v>42</v>
      </c>
      <c r="E407" s="143"/>
      <c r="F407" s="145"/>
      <c r="G407" s="144"/>
      <c r="H407" s="67">
        <v>39999.01</v>
      </c>
      <c r="I407" s="67">
        <v>36070.5</v>
      </c>
      <c r="J407" s="67">
        <f t="shared" si="13"/>
        <v>90.17848191742746</v>
      </c>
    </row>
    <row r="408" spans="1:10" s="7" customFormat="1" ht="15">
      <c r="A408" s="38"/>
      <c r="B408" s="37"/>
      <c r="C408" s="38">
        <v>4040</v>
      </c>
      <c r="D408" s="85" t="s">
        <v>24</v>
      </c>
      <c r="E408" s="143"/>
      <c r="F408" s="145"/>
      <c r="G408" s="144"/>
      <c r="H408" s="67">
        <v>2774</v>
      </c>
      <c r="I408" s="67">
        <v>2774</v>
      </c>
      <c r="J408" s="67">
        <f t="shared" si="13"/>
        <v>100</v>
      </c>
    </row>
    <row r="409" spans="1:10" s="7" customFormat="1" ht="15">
      <c r="A409" s="38"/>
      <c r="B409" s="38"/>
      <c r="C409" s="38">
        <v>4110</v>
      </c>
      <c r="D409" s="85" t="s">
        <v>25</v>
      </c>
      <c r="E409" s="143"/>
      <c r="F409" s="145"/>
      <c r="G409" s="144"/>
      <c r="H409" s="67">
        <v>6789.49</v>
      </c>
      <c r="I409" s="67">
        <v>5993.49</v>
      </c>
      <c r="J409" s="67">
        <f t="shared" si="13"/>
        <v>88.27599716620837</v>
      </c>
    </row>
    <row r="410" spans="1:10" s="7" customFormat="1" ht="15">
      <c r="A410" s="38"/>
      <c r="B410" s="38"/>
      <c r="C410" s="38">
        <v>4120</v>
      </c>
      <c r="D410" s="85" t="s">
        <v>22</v>
      </c>
      <c r="E410" s="143"/>
      <c r="F410" s="145"/>
      <c r="G410" s="144"/>
      <c r="H410" s="67">
        <v>1078.5</v>
      </c>
      <c r="I410" s="67">
        <v>933.5</v>
      </c>
      <c r="J410" s="67">
        <f t="shared" si="13"/>
        <v>86.55540101993509</v>
      </c>
    </row>
    <row r="411" spans="1:10" ht="21.75" customHeight="1">
      <c r="A411" s="38"/>
      <c r="B411" s="37"/>
      <c r="C411" s="38">
        <v>4210</v>
      </c>
      <c r="D411" s="85" t="s">
        <v>10</v>
      </c>
      <c r="E411" s="143"/>
      <c r="F411" s="145"/>
      <c r="G411" s="156"/>
      <c r="H411" s="67">
        <v>3506.07</v>
      </c>
      <c r="I411" s="64">
        <v>2061.77</v>
      </c>
      <c r="J411" s="67">
        <f t="shared" si="13"/>
        <v>58.80572835111677</v>
      </c>
    </row>
    <row r="412" spans="1:10" ht="21" customHeight="1">
      <c r="A412" s="38"/>
      <c r="B412" s="37"/>
      <c r="C412" s="38">
        <v>4280</v>
      </c>
      <c r="D412" s="85" t="s">
        <v>139</v>
      </c>
      <c r="E412" s="143"/>
      <c r="F412" s="145"/>
      <c r="G412" s="156"/>
      <c r="H412" s="67">
        <v>200</v>
      </c>
      <c r="I412" s="64">
        <v>0</v>
      </c>
      <c r="J412" s="67">
        <v>0</v>
      </c>
    </row>
    <row r="413" spans="1:10" ht="18" customHeight="1">
      <c r="A413" s="38"/>
      <c r="B413" s="37"/>
      <c r="C413" s="38">
        <v>4300</v>
      </c>
      <c r="D413" s="85" t="s">
        <v>8</v>
      </c>
      <c r="E413" s="143"/>
      <c r="F413" s="145"/>
      <c r="G413" s="156"/>
      <c r="H413" s="67">
        <v>2500</v>
      </c>
      <c r="I413" s="64">
        <v>1989.32</v>
      </c>
      <c r="J413" s="67">
        <f t="shared" si="13"/>
        <v>79.5728</v>
      </c>
    </row>
    <row r="414" spans="1:10" ht="19.5" customHeight="1">
      <c r="A414" s="38"/>
      <c r="B414" s="37"/>
      <c r="C414" s="38">
        <v>4410</v>
      </c>
      <c r="D414" s="85" t="s">
        <v>158</v>
      </c>
      <c r="E414" s="143"/>
      <c r="F414" s="145"/>
      <c r="G414" s="156"/>
      <c r="H414" s="67">
        <v>300</v>
      </c>
      <c r="I414" s="64">
        <v>106.7</v>
      </c>
      <c r="J414" s="49">
        <f aca="true" t="shared" si="14" ref="J414:J419">I414/H414*100</f>
        <v>35.56666666666667</v>
      </c>
    </row>
    <row r="415" spans="1:10" ht="15">
      <c r="A415" s="38"/>
      <c r="B415" s="38"/>
      <c r="C415" s="38">
        <v>4440</v>
      </c>
      <c r="D415" s="85" t="s">
        <v>27</v>
      </c>
      <c r="E415" s="143"/>
      <c r="F415" s="145"/>
      <c r="G415" s="147"/>
      <c r="H415" s="67">
        <v>1093.93</v>
      </c>
      <c r="I415" s="67">
        <v>1093.93</v>
      </c>
      <c r="J415" s="67">
        <f t="shared" si="14"/>
        <v>100</v>
      </c>
    </row>
    <row r="416" spans="1:10" ht="30">
      <c r="A416" s="38"/>
      <c r="B416" s="38"/>
      <c r="C416" s="38">
        <v>4700</v>
      </c>
      <c r="D416" s="85" t="s">
        <v>160</v>
      </c>
      <c r="E416" s="143"/>
      <c r="F416" s="145"/>
      <c r="G416" s="147"/>
      <c r="H416" s="67">
        <v>1000</v>
      </c>
      <c r="I416" s="67">
        <v>413</v>
      </c>
      <c r="J416" s="67">
        <f t="shared" si="14"/>
        <v>41.3</v>
      </c>
    </row>
    <row r="417" spans="1:10" ht="30">
      <c r="A417" s="38"/>
      <c r="B417" s="37"/>
      <c r="C417" s="38">
        <v>4740</v>
      </c>
      <c r="D417" s="85" t="s">
        <v>161</v>
      </c>
      <c r="E417" s="143"/>
      <c r="F417" s="145"/>
      <c r="G417" s="134"/>
      <c r="H417" s="67">
        <v>0</v>
      </c>
      <c r="I417" s="67">
        <v>0</v>
      </c>
      <c r="J417" s="67">
        <v>0</v>
      </c>
    </row>
    <row r="418" spans="1:10" ht="30">
      <c r="A418" s="38"/>
      <c r="B418" s="37"/>
      <c r="C418" s="38">
        <v>4750</v>
      </c>
      <c r="D418" s="85" t="s">
        <v>240</v>
      </c>
      <c r="E418" s="143"/>
      <c r="F418" s="145"/>
      <c r="G418" s="156"/>
      <c r="H418" s="67">
        <v>0</v>
      </c>
      <c r="I418" s="67">
        <v>0</v>
      </c>
      <c r="J418" s="67">
        <v>0</v>
      </c>
    </row>
    <row r="419" spans="1:10" ht="45">
      <c r="A419" s="92"/>
      <c r="B419" s="93">
        <v>85213</v>
      </c>
      <c r="C419" s="92" t="s">
        <v>35</v>
      </c>
      <c r="D419" s="94" t="s">
        <v>243</v>
      </c>
      <c r="E419" s="99">
        <f>E420+E421</f>
        <v>21846</v>
      </c>
      <c r="F419" s="99">
        <f>F420+F421</f>
        <v>20587.760000000002</v>
      </c>
      <c r="G419" s="96">
        <f>F419/E419*100</f>
        <v>94.24041014373341</v>
      </c>
      <c r="H419" s="99">
        <f>H422</f>
        <v>23906</v>
      </c>
      <c r="I419" s="99">
        <f>I422</f>
        <v>22833.17</v>
      </c>
      <c r="J419" s="99">
        <f t="shared" si="14"/>
        <v>95.51229816782397</v>
      </c>
    </row>
    <row r="420" spans="1:10" ht="45">
      <c r="A420" s="38"/>
      <c r="B420" s="37"/>
      <c r="C420" s="38">
        <v>2010</v>
      </c>
      <c r="D420" s="85" t="s">
        <v>242</v>
      </c>
      <c r="E420" s="67">
        <v>11888</v>
      </c>
      <c r="F420" s="67">
        <v>11606.4</v>
      </c>
      <c r="G420" s="59">
        <f>F420/E420*100</f>
        <v>97.63122476446837</v>
      </c>
      <c r="H420" s="143"/>
      <c r="I420" s="143"/>
      <c r="J420" s="133"/>
    </row>
    <row r="421" spans="1:10" ht="30">
      <c r="A421" s="38"/>
      <c r="B421" s="37"/>
      <c r="C421" s="38">
        <v>2030</v>
      </c>
      <c r="D421" s="85" t="s">
        <v>219</v>
      </c>
      <c r="E421" s="67">
        <v>9958</v>
      </c>
      <c r="F421" s="67">
        <v>8981.36</v>
      </c>
      <c r="G421" s="59">
        <f>F421/E421*100</f>
        <v>90.19240811407914</v>
      </c>
      <c r="H421" s="143"/>
      <c r="I421" s="143"/>
      <c r="J421" s="133"/>
    </row>
    <row r="422" spans="1:10" ht="15">
      <c r="A422" s="38"/>
      <c r="B422" s="37"/>
      <c r="C422" s="38">
        <v>4130</v>
      </c>
      <c r="D422" s="85" t="s">
        <v>244</v>
      </c>
      <c r="E422" s="143"/>
      <c r="F422" s="145"/>
      <c r="G422" s="134"/>
      <c r="H422" s="67">
        <v>23906</v>
      </c>
      <c r="I422" s="67">
        <v>22833.17</v>
      </c>
      <c r="J422" s="67">
        <f>I422/H422*100</f>
        <v>95.51229816782397</v>
      </c>
    </row>
    <row r="423" spans="1:10" ht="30">
      <c r="A423" s="92"/>
      <c r="B423" s="93">
        <v>85214</v>
      </c>
      <c r="C423" s="92" t="s">
        <v>35</v>
      </c>
      <c r="D423" s="94" t="s">
        <v>245</v>
      </c>
      <c r="E423" s="99">
        <f>E424</f>
        <v>80000</v>
      </c>
      <c r="F423" s="99">
        <f>F424</f>
        <v>79997.04</v>
      </c>
      <c r="G423" s="96">
        <f>F423/E423*100</f>
        <v>99.99629999999999</v>
      </c>
      <c r="H423" s="99">
        <f>H425+H426</f>
        <v>113200</v>
      </c>
      <c r="I423" s="99">
        <f>I425+I426</f>
        <v>104580.86</v>
      </c>
      <c r="J423" s="99">
        <f>I423/H423*100</f>
        <v>92.3859187279152</v>
      </c>
    </row>
    <row r="424" spans="1:10" ht="30">
      <c r="A424" s="38"/>
      <c r="B424" s="37"/>
      <c r="C424" s="38">
        <v>2030</v>
      </c>
      <c r="D424" s="85" t="s">
        <v>219</v>
      </c>
      <c r="E424" s="67">
        <v>80000</v>
      </c>
      <c r="F424" s="67">
        <v>79997.04</v>
      </c>
      <c r="G424" s="59">
        <f>F424/E424*100</f>
        <v>99.99629999999999</v>
      </c>
      <c r="H424" s="67"/>
      <c r="I424" s="67"/>
      <c r="J424" s="70"/>
    </row>
    <row r="425" spans="1:10" ht="15">
      <c r="A425" s="38"/>
      <c r="B425" s="37"/>
      <c r="C425" s="38">
        <v>3110</v>
      </c>
      <c r="D425" s="85" t="s">
        <v>46</v>
      </c>
      <c r="E425" s="143"/>
      <c r="F425" s="145"/>
      <c r="G425" s="156"/>
      <c r="H425" s="67">
        <v>103320</v>
      </c>
      <c r="I425" s="67">
        <v>94700.86</v>
      </c>
      <c r="J425" s="67">
        <f>I425/H425*100</f>
        <v>91.65782036391793</v>
      </c>
    </row>
    <row r="426" spans="1:10" ht="33" customHeight="1">
      <c r="A426" s="38"/>
      <c r="B426" s="37"/>
      <c r="C426" s="38">
        <v>3119</v>
      </c>
      <c r="D426" s="85" t="s">
        <v>285</v>
      </c>
      <c r="E426" s="143"/>
      <c r="F426" s="145"/>
      <c r="G426" s="156"/>
      <c r="H426" s="67">
        <v>9880</v>
      </c>
      <c r="I426" s="67">
        <v>9880</v>
      </c>
      <c r="J426" s="67">
        <f>I426/H426*100</f>
        <v>100</v>
      </c>
    </row>
    <row r="427" spans="1:10" ht="33" customHeight="1">
      <c r="A427" s="92"/>
      <c r="B427" s="93">
        <v>85215</v>
      </c>
      <c r="C427" s="92" t="s">
        <v>35</v>
      </c>
      <c r="D427" s="94" t="s">
        <v>246</v>
      </c>
      <c r="E427" s="99">
        <v>0</v>
      </c>
      <c r="F427" s="99">
        <v>0</v>
      </c>
      <c r="G427" s="96">
        <v>0</v>
      </c>
      <c r="H427" s="99">
        <f>H428</f>
        <v>37220</v>
      </c>
      <c r="I427" s="99">
        <f>I428</f>
        <v>37194.28</v>
      </c>
      <c r="J427" s="99">
        <f>I427/H427*100</f>
        <v>99.93089736700699</v>
      </c>
    </row>
    <row r="428" spans="1:10" ht="18.75" customHeight="1">
      <c r="A428" s="38"/>
      <c r="B428" s="37"/>
      <c r="C428" s="38">
        <v>3110</v>
      </c>
      <c r="D428" s="85" t="s">
        <v>46</v>
      </c>
      <c r="E428" s="143"/>
      <c r="F428" s="145"/>
      <c r="G428" s="156"/>
      <c r="H428" s="67">
        <v>37220</v>
      </c>
      <c r="I428" s="67">
        <v>37194.28</v>
      </c>
      <c r="J428" s="67">
        <f>I428/H428*100</f>
        <v>99.93089736700699</v>
      </c>
    </row>
    <row r="429" spans="1:10" s="117" customFormat="1" ht="18.75" customHeight="1">
      <c r="A429" s="92"/>
      <c r="B429" s="93">
        <v>85216</v>
      </c>
      <c r="C429" s="92"/>
      <c r="D429" s="94" t="s">
        <v>316</v>
      </c>
      <c r="E429" s="99">
        <f>E430</f>
        <v>108400</v>
      </c>
      <c r="F429" s="99">
        <f>F430</f>
        <v>100939.6</v>
      </c>
      <c r="G429" s="96">
        <v>98.33</v>
      </c>
      <c r="H429" s="99">
        <f>H431</f>
        <v>130080</v>
      </c>
      <c r="I429" s="99">
        <f>I431</f>
        <v>126174.5</v>
      </c>
      <c r="J429" s="99">
        <f>I429/H429*100</f>
        <v>96.99761685116852</v>
      </c>
    </row>
    <row r="430" spans="1:10" s="117" customFormat="1" ht="18.75" customHeight="1">
      <c r="A430" s="38"/>
      <c r="B430" s="37"/>
      <c r="C430" s="38">
        <v>2030</v>
      </c>
      <c r="D430" s="85" t="s">
        <v>219</v>
      </c>
      <c r="E430" s="67">
        <v>108400</v>
      </c>
      <c r="F430" s="67">
        <v>100939.6</v>
      </c>
      <c r="G430" s="59">
        <f>F430/E430*100</f>
        <v>93.11771217712177</v>
      </c>
      <c r="H430" s="67"/>
      <c r="I430" s="67"/>
      <c r="J430" s="67"/>
    </row>
    <row r="431" spans="1:10" ht="18.75" customHeight="1">
      <c r="A431" s="38"/>
      <c r="B431" s="37"/>
      <c r="C431" s="38">
        <v>3110</v>
      </c>
      <c r="D431" s="85" t="s">
        <v>46</v>
      </c>
      <c r="E431" s="143"/>
      <c r="F431" s="145"/>
      <c r="G431" s="156"/>
      <c r="H431" s="67">
        <v>130080</v>
      </c>
      <c r="I431" s="67">
        <v>126174.5</v>
      </c>
      <c r="J431" s="67">
        <v>98.83</v>
      </c>
    </row>
    <row r="432" spans="1:10" ht="15">
      <c r="A432" s="92"/>
      <c r="B432" s="93">
        <v>85219</v>
      </c>
      <c r="C432" s="92" t="s">
        <v>35</v>
      </c>
      <c r="D432" s="94" t="s">
        <v>247</v>
      </c>
      <c r="E432" s="99">
        <f>E433+E434</f>
        <v>111371</v>
      </c>
      <c r="F432" s="99">
        <f>F434+F433</f>
        <v>111371</v>
      </c>
      <c r="G432" s="96">
        <f>F432/E432*100</f>
        <v>100</v>
      </c>
      <c r="H432" s="99">
        <f>SUM(H435:H450)</f>
        <v>284854</v>
      </c>
      <c r="I432" s="99">
        <f>SUM(I435:I450)</f>
        <v>269674.46</v>
      </c>
      <c r="J432" s="99">
        <f>I432/H432*100</f>
        <v>94.67111572946142</v>
      </c>
    </row>
    <row r="433" spans="1:10" ht="33" customHeight="1">
      <c r="A433" s="38"/>
      <c r="B433" s="37"/>
      <c r="C433" s="38">
        <v>2010</v>
      </c>
      <c r="D433" s="85" t="s">
        <v>242</v>
      </c>
      <c r="E433" s="67">
        <v>12061</v>
      </c>
      <c r="F433" s="67">
        <v>12061</v>
      </c>
      <c r="G433" s="59">
        <f>F433/E433*100</f>
        <v>100</v>
      </c>
      <c r="H433" s="143"/>
      <c r="I433" s="143"/>
      <c r="J433" s="143"/>
    </row>
    <row r="434" spans="1:10" ht="36.75" customHeight="1">
      <c r="A434" s="38"/>
      <c r="B434" s="37"/>
      <c r="C434" s="38">
        <v>2030</v>
      </c>
      <c r="D434" s="85" t="s">
        <v>219</v>
      </c>
      <c r="E434" s="67">
        <v>99310</v>
      </c>
      <c r="F434" s="67">
        <v>99310</v>
      </c>
      <c r="G434" s="65">
        <f>F434/E434*100</f>
        <v>100</v>
      </c>
      <c r="H434" s="143"/>
      <c r="I434" s="143"/>
      <c r="J434" s="133"/>
    </row>
    <row r="435" spans="1:10" ht="22.5" customHeight="1">
      <c r="A435" s="38"/>
      <c r="B435" s="37"/>
      <c r="C435" s="38">
        <v>3110</v>
      </c>
      <c r="D435" s="85" t="s">
        <v>46</v>
      </c>
      <c r="E435" s="67"/>
      <c r="F435" s="67"/>
      <c r="G435" s="59"/>
      <c r="H435" s="67">
        <v>11880</v>
      </c>
      <c r="I435" s="67">
        <v>11880</v>
      </c>
      <c r="J435" s="67">
        <f>I435/H435*100</f>
        <v>100</v>
      </c>
    </row>
    <row r="436" spans="1:10" ht="15">
      <c r="A436" s="38"/>
      <c r="B436" s="37"/>
      <c r="C436" s="38">
        <v>4010</v>
      </c>
      <c r="D436" s="85" t="s">
        <v>42</v>
      </c>
      <c r="E436" s="143"/>
      <c r="F436" s="145"/>
      <c r="G436" s="134"/>
      <c r="H436" s="67">
        <v>192034</v>
      </c>
      <c r="I436" s="67">
        <v>184958.27</v>
      </c>
      <c r="J436" s="67">
        <f aca="true" t="shared" si="15" ref="J436:J448">I436/H436*100</f>
        <v>96.31537644375474</v>
      </c>
    </row>
    <row r="437" spans="1:10" ht="15">
      <c r="A437" s="38"/>
      <c r="B437" s="37"/>
      <c r="C437" s="38">
        <v>4040</v>
      </c>
      <c r="D437" s="85" t="s">
        <v>24</v>
      </c>
      <c r="E437" s="143"/>
      <c r="F437" s="145"/>
      <c r="G437" s="134"/>
      <c r="H437" s="67">
        <v>17920</v>
      </c>
      <c r="I437" s="67">
        <v>17919.54</v>
      </c>
      <c r="J437" s="67">
        <f t="shared" si="15"/>
        <v>99.9974330357143</v>
      </c>
    </row>
    <row r="438" spans="1:10" ht="15">
      <c r="A438" s="38"/>
      <c r="B438" s="37"/>
      <c r="C438" s="38">
        <v>4110</v>
      </c>
      <c r="D438" s="85" t="s">
        <v>25</v>
      </c>
      <c r="E438" s="143"/>
      <c r="F438" s="145"/>
      <c r="G438" s="134"/>
      <c r="H438" s="67">
        <v>32528</v>
      </c>
      <c r="I438" s="67">
        <v>30442.9</v>
      </c>
      <c r="J438" s="67">
        <f t="shared" si="15"/>
        <v>93.58983030004919</v>
      </c>
    </row>
    <row r="439" spans="1:10" ht="15">
      <c r="A439" s="38"/>
      <c r="B439" s="38"/>
      <c r="C439" s="38">
        <v>4120</v>
      </c>
      <c r="D439" s="85" t="s">
        <v>22</v>
      </c>
      <c r="E439" s="143"/>
      <c r="F439" s="145"/>
      <c r="G439" s="147"/>
      <c r="H439" s="67">
        <v>4836</v>
      </c>
      <c r="I439" s="67">
        <v>4463.44</v>
      </c>
      <c r="J439" s="67">
        <f t="shared" si="15"/>
        <v>92.29611248966087</v>
      </c>
    </row>
    <row r="440" spans="1:10" ht="15">
      <c r="A440" s="38"/>
      <c r="B440" s="37"/>
      <c r="C440" s="38">
        <v>4210</v>
      </c>
      <c r="D440" s="85" t="s">
        <v>10</v>
      </c>
      <c r="E440" s="143"/>
      <c r="F440" s="145"/>
      <c r="G440" s="134"/>
      <c r="H440" s="67">
        <v>4645.87</v>
      </c>
      <c r="I440" s="67">
        <v>4323.07</v>
      </c>
      <c r="J440" s="67">
        <f t="shared" si="15"/>
        <v>93.05189340209691</v>
      </c>
    </row>
    <row r="441" spans="1:10" ht="15">
      <c r="A441" s="38"/>
      <c r="B441" s="37"/>
      <c r="C441" s="38">
        <v>4280</v>
      </c>
      <c r="D441" s="85" t="s">
        <v>139</v>
      </c>
      <c r="E441" s="143"/>
      <c r="F441" s="145"/>
      <c r="G441" s="134"/>
      <c r="H441" s="67">
        <v>200</v>
      </c>
      <c r="I441" s="67">
        <v>172.2</v>
      </c>
      <c r="J441" s="67">
        <f t="shared" si="15"/>
        <v>86.1</v>
      </c>
    </row>
    <row r="442" spans="1:10" ht="15">
      <c r="A442" s="38"/>
      <c r="B442" s="38"/>
      <c r="C442" s="38">
        <v>4300</v>
      </c>
      <c r="D442" s="85" t="s">
        <v>8</v>
      </c>
      <c r="E442" s="143"/>
      <c r="F442" s="145"/>
      <c r="G442" s="147"/>
      <c r="H442" s="67">
        <v>4010</v>
      </c>
      <c r="I442" s="67">
        <v>1848.82</v>
      </c>
      <c r="J442" s="67">
        <f t="shared" si="15"/>
        <v>46.10523690773067</v>
      </c>
    </row>
    <row r="443" spans="1:10" ht="30">
      <c r="A443" s="79"/>
      <c r="B443" s="79"/>
      <c r="C443" s="79">
        <v>4360</v>
      </c>
      <c r="D443" s="82" t="s">
        <v>248</v>
      </c>
      <c r="E443" s="154"/>
      <c r="F443" s="159"/>
      <c r="G443" s="160"/>
      <c r="H443" s="103">
        <v>1590</v>
      </c>
      <c r="I443" s="103">
        <v>1584.31</v>
      </c>
      <c r="J443" s="67">
        <f t="shared" si="15"/>
        <v>99.64213836477988</v>
      </c>
    </row>
    <row r="444" spans="1:10" ht="30">
      <c r="A444" s="79"/>
      <c r="B444" s="79"/>
      <c r="C444" s="79">
        <v>4370</v>
      </c>
      <c r="D444" s="82" t="s">
        <v>231</v>
      </c>
      <c r="E444" s="154"/>
      <c r="F444" s="159"/>
      <c r="G444" s="160"/>
      <c r="H444" s="103">
        <v>1400</v>
      </c>
      <c r="I444" s="103">
        <v>1049.58</v>
      </c>
      <c r="J444" s="67">
        <f t="shared" si="15"/>
        <v>74.97</v>
      </c>
    </row>
    <row r="445" spans="1:10" ht="15">
      <c r="A445" s="38"/>
      <c r="B445" s="37"/>
      <c r="C445" s="38">
        <v>4410</v>
      </c>
      <c r="D445" s="85" t="s">
        <v>26</v>
      </c>
      <c r="E445" s="143"/>
      <c r="F445" s="145"/>
      <c r="G445" s="147"/>
      <c r="H445" s="67">
        <v>6500</v>
      </c>
      <c r="I445" s="67">
        <v>4690.5</v>
      </c>
      <c r="J445" s="67">
        <f t="shared" si="15"/>
        <v>72.16153846153847</v>
      </c>
    </row>
    <row r="446" spans="1:10" ht="15">
      <c r="A446" s="38"/>
      <c r="B446" s="37"/>
      <c r="C446" s="38">
        <v>4430</v>
      </c>
      <c r="D446" s="85" t="s">
        <v>15</v>
      </c>
      <c r="E446" s="143"/>
      <c r="F446" s="145"/>
      <c r="G446" s="134"/>
      <c r="H446" s="67">
        <v>400</v>
      </c>
      <c r="I446" s="67">
        <v>335</v>
      </c>
      <c r="J446" s="67">
        <f t="shared" si="15"/>
        <v>83.75</v>
      </c>
    </row>
    <row r="447" spans="1:10" ht="15">
      <c r="A447" s="38"/>
      <c r="B447" s="37"/>
      <c r="C447" s="38">
        <v>4440</v>
      </c>
      <c r="D447" s="85" t="s">
        <v>78</v>
      </c>
      <c r="E447" s="143"/>
      <c r="F447" s="145"/>
      <c r="G447" s="134"/>
      <c r="H447" s="67">
        <v>4910.13</v>
      </c>
      <c r="I447" s="67">
        <v>4910.13</v>
      </c>
      <c r="J447" s="67">
        <f t="shared" si="15"/>
        <v>100</v>
      </c>
    </row>
    <row r="448" spans="1:10" ht="30">
      <c r="A448" s="38"/>
      <c r="B448" s="38"/>
      <c r="C448" s="38">
        <v>4700</v>
      </c>
      <c r="D448" s="85" t="s">
        <v>160</v>
      </c>
      <c r="E448" s="143"/>
      <c r="F448" s="145"/>
      <c r="G448" s="147"/>
      <c r="H448" s="67">
        <v>2000</v>
      </c>
      <c r="I448" s="67">
        <v>1096.7</v>
      </c>
      <c r="J448" s="67">
        <f t="shared" si="15"/>
        <v>54.835</v>
      </c>
    </row>
    <row r="449" spans="1:10" ht="30">
      <c r="A449" s="38"/>
      <c r="B449" s="38"/>
      <c r="C449" s="38">
        <v>4740</v>
      </c>
      <c r="D449" s="85" t="s">
        <v>161</v>
      </c>
      <c r="E449" s="143"/>
      <c r="F449" s="145"/>
      <c r="G449" s="147"/>
      <c r="H449" s="67">
        <v>0</v>
      </c>
      <c r="I449" s="67">
        <v>0</v>
      </c>
      <c r="J449" s="67">
        <v>0</v>
      </c>
    </row>
    <row r="450" spans="1:10" ht="30">
      <c r="A450" s="38"/>
      <c r="B450" s="37"/>
      <c r="C450" s="38">
        <v>4750</v>
      </c>
      <c r="D450" s="85" t="s">
        <v>222</v>
      </c>
      <c r="E450" s="143"/>
      <c r="F450" s="145"/>
      <c r="G450" s="134"/>
      <c r="H450" s="67">
        <v>0</v>
      </c>
      <c r="I450" s="67">
        <v>0</v>
      </c>
      <c r="J450" s="67">
        <v>0</v>
      </c>
    </row>
    <row r="451" spans="1:10" ht="30">
      <c r="A451" s="92"/>
      <c r="B451" s="92">
        <v>85228</v>
      </c>
      <c r="C451" s="92" t="s">
        <v>35</v>
      </c>
      <c r="D451" s="94" t="s">
        <v>249</v>
      </c>
      <c r="E451" s="138"/>
      <c r="F451" s="138"/>
      <c r="G451" s="139"/>
      <c r="H451" s="99">
        <f>H452</f>
        <v>2790</v>
      </c>
      <c r="I451" s="99">
        <f>I452</f>
        <v>0</v>
      </c>
      <c r="J451" s="99">
        <v>0</v>
      </c>
    </row>
    <row r="452" spans="1:10" ht="15">
      <c r="A452" s="38"/>
      <c r="B452" s="37"/>
      <c r="C452" s="56">
        <v>4300</v>
      </c>
      <c r="D452" s="83" t="s">
        <v>8</v>
      </c>
      <c r="E452" s="161"/>
      <c r="F452" s="162"/>
      <c r="G452" s="169"/>
      <c r="H452" s="75">
        <v>2790</v>
      </c>
      <c r="I452" s="75">
        <v>0</v>
      </c>
      <c r="J452" s="67">
        <v>0</v>
      </c>
    </row>
    <row r="453" spans="1:10" ht="15">
      <c r="A453" s="92"/>
      <c r="B453" s="93">
        <v>85295</v>
      </c>
      <c r="C453" s="92" t="s">
        <v>35</v>
      </c>
      <c r="D453" s="94" t="s">
        <v>17</v>
      </c>
      <c r="E453" s="99">
        <f>E455+E456+E454</f>
        <v>114260</v>
      </c>
      <c r="F453" s="99">
        <f>F455+F456+F454</f>
        <v>96160</v>
      </c>
      <c r="G453" s="96">
        <f>F453/E453*100</f>
        <v>84.15893576054613</v>
      </c>
      <c r="H453" s="99">
        <f>SUM(H457:H460)</f>
        <v>169580</v>
      </c>
      <c r="I453" s="99">
        <f>SUM(I457:I460)</f>
        <v>151859.04</v>
      </c>
      <c r="J453" s="99">
        <f>I453/H453*100</f>
        <v>89.5500884538271</v>
      </c>
    </row>
    <row r="454" spans="1:10" s="214" customFormat="1" ht="15">
      <c r="A454" s="38"/>
      <c r="B454" s="37"/>
      <c r="C454" s="38">
        <v>2010</v>
      </c>
      <c r="D454" s="85"/>
      <c r="E454" s="67">
        <v>8900</v>
      </c>
      <c r="F454" s="67">
        <v>8800</v>
      </c>
      <c r="G454" s="59"/>
      <c r="H454" s="67"/>
      <c r="I454" s="67"/>
      <c r="J454" s="67"/>
    </row>
    <row r="455" spans="1:10" ht="30">
      <c r="A455" s="38"/>
      <c r="B455" s="37"/>
      <c r="C455" s="38">
        <v>2030</v>
      </c>
      <c r="D455" s="85" t="s">
        <v>219</v>
      </c>
      <c r="E455" s="67">
        <v>87360</v>
      </c>
      <c r="F455" s="67">
        <v>87360</v>
      </c>
      <c r="G455" s="59">
        <f>F455/E455*100</f>
        <v>100</v>
      </c>
      <c r="H455" s="67"/>
      <c r="I455" s="67"/>
      <c r="J455" s="70"/>
    </row>
    <row r="456" spans="1:10" ht="30">
      <c r="A456" s="38"/>
      <c r="B456" s="37"/>
      <c r="C456" s="38">
        <v>2700</v>
      </c>
      <c r="D456" s="85" t="s">
        <v>115</v>
      </c>
      <c r="E456" s="67">
        <v>18000</v>
      </c>
      <c r="F456" s="67">
        <v>0</v>
      </c>
      <c r="G456" s="65">
        <f>F456/E456*100</f>
        <v>0</v>
      </c>
      <c r="H456" s="67"/>
      <c r="I456" s="67"/>
      <c r="J456" s="70"/>
    </row>
    <row r="457" spans="1:10" ht="15">
      <c r="A457" s="38"/>
      <c r="B457" s="37"/>
      <c r="C457" s="38">
        <v>3110</v>
      </c>
      <c r="D457" s="85" t="s">
        <v>250</v>
      </c>
      <c r="E457" s="143"/>
      <c r="F457" s="145"/>
      <c r="G457" s="134"/>
      <c r="H457" s="67">
        <v>38720</v>
      </c>
      <c r="I457" s="67">
        <v>30564</v>
      </c>
      <c r="J457" s="67">
        <f aca="true" t="shared" si="16" ref="J457:J462">I457/H457*100</f>
        <v>78.93595041322314</v>
      </c>
    </row>
    <row r="458" spans="1:10" ht="15">
      <c r="A458" s="38"/>
      <c r="B458" s="37"/>
      <c r="C458" s="38">
        <v>4210</v>
      </c>
      <c r="D458" s="85" t="s">
        <v>137</v>
      </c>
      <c r="E458" s="143"/>
      <c r="F458" s="145"/>
      <c r="G458" s="134"/>
      <c r="H458" s="67">
        <v>19560</v>
      </c>
      <c r="I458" s="67">
        <v>18204.41</v>
      </c>
      <c r="J458" s="67">
        <f t="shared" si="16"/>
        <v>93.06958077709612</v>
      </c>
    </row>
    <row r="459" spans="1:10" ht="20.25" customHeight="1">
      <c r="A459" s="38"/>
      <c r="B459" s="37"/>
      <c r="C459" s="38">
        <v>4220</v>
      </c>
      <c r="D459" s="85" t="s">
        <v>237</v>
      </c>
      <c r="E459" s="143"/>
      <c r="F459" s="145"/>
      <c r="G459" s="134"/>
      <c r="H459" s="67">
        <v>10500</v>
      </c>
      <c r="I459" s="67">
        <v>6279.68</v>
      </c>
      <c r="J459" s="67">
        <f t="shared" si="16"/>
        <v>59.8064761904762</v>
      </c>
    </row>
    <row r="460" spans="1:10" ht="15">
      <c r="A460" s="38"/>
      <c r="B460" s="37"/>
      <c r="C460" s="38">
        <v>4300</v>
      </c>
      <c r="D460" s="85" t="s">
        <v>148</v>
      </c>
      <c r="E460" s="143"/>
      <c r="F460" s="145"/>
      <c r="G460" s="134"/>
      <c r="H460" s="67">
        <v>100800</v>
      </c>
      <c r="I460" s="67">
        <v>96810.95</v>
      </c>
      <c r="J460" s="67">
        <f t="shared" si="16"/>
        <v>96.04260912698412</v>
      </c>
    </row>
    <row r="461" spans="1:10" ht="28.5">
      <c r="A461" s="39">
        <v>853</v>
      </c>
      <c r="B461" s="68"/>
      <c r="C461" s="39" t="s">
        <v>35</v>
      </c>
      <c r="D461" s="105" t="s">
        <v>251</v>
      </c>
      <c r="E461" s="70">
        <f>E462</f>
        <v>84210.9</v>
      </c>
      <c r="F461" s="70">
        <f>F462</f>
        <v>74574.07</v>
      </c>
      <c r="G461" s="44">
        <f>G462</f>
        <v>88.5563151563515</v>
      </c>
      <c r="H461" s="70">
        <f>H462</f>
        <v>84210.9</v>
      </c>
      <c r="I461" s="70">
        <f>I462</f>
        <v>74574.07</v>
      </c>
      <c r="J461" s="70">
        <f t="shared" si="16"/>
        <v>88.5563151563515</v>
      </c>
    </row>
    <row r="462" spans="1:10" ht="15">
      <c r="A462" s="92"/>
      <c r="B462" s="93">
        <v>85395</v>
      </c>
      <c r="C462" s="92" t="s">
        <v>35</v>
      </c>
      <c r="D462" s="94" t="s">
        <v>173</v>
      </c>
      <c r="E462" s="99">
        <f>E463+E464</f>
        <v>84210.9</v>
      </c>
      <c r="F462" s="99">
        <f>F463+F464</f>
        <v>74574.07</v>
      </c>
      <c r="G462" s="100">
        <f>F462/E462*100</f>
        <v>88.5563151563515</v>
      </c>
      <c r="H462" s="99">
        <f>SUM(H465:H473)</f>
        <v>84210.9</v>
      </c>
      <c r="I462" s="99">
        <f>SUM(I465:I473)</f>
        <v>74574.07</v>
      </c>
      <c r="J462" s="99">
        <f t="shared" si="16"/>
        <v>88.5563151563515</v>
      </c>
    </row>
    <row r="463" spans="1:10" ht="30">
      <c r="A463" s="38"/>
      <c r="B463" s="37"/>
      <c r="C463" s="38">
        <v>2007</v>
      </c>
      <c r="D463" s="85" t="s">
        <v>317</v>
      </c>
      <c r="E463" s="67">
        <v>79977.26</v>
      </c>
      <c r="F463" s="67">
        <v>71172.83</v>
      </c>
      <c r="G463" s="59">
        <f>F463/E463*100</f>
        <v>88.9913332864867</v>
      </c>
      <c r="H463" s="143"/>
      <c r="I463" s="143"/>
      <c r="J463" s="143"/>
    </row>
    <row r="464" spans="1:10" ht="30">
      <c r="A464" s="38"/>
      <c r="B464" s="37"/>
      <c r="C464" s="38">
        <v>2009</v>
      </c>
      <c r="D464" s="85" t="s">
        <v>318</v>
      </c>
      <c r="E464" s="67">
        <v>4233.64</v>
      </c>
      <c r="F464" s="67">
        <v>3401.24</v>
      </c>
      <c r="G464" s="59">
        <f>F464/E464*100</f>
        <v>80.33843217656673</v>
      </c>
      <c r="H464" s="143"/>
      <c r="I464" s="143"/>
      <c r="J464" s="143"/>
    </row>
    <row r="465" spans="1:10" ht="30">
      <c r="A465" s="38"/>
      <c r="B465" s="37"/>
      <c r="C465" s="38">
        <v>4017</v>
      </c>
      <c r="D465" s="85" t="s">
        <v>252</v>
      </c>
      <c r="E465" s="143"/>
      <c r="F465" s="145"/>
      <c r="G465" s="134"/>
      <c r="H465" s="67">
        <v>48365</v>
      </c>
      <c r="I465" s="67">
        <v>41554.7</v>
      </c>
      <c r="J465" s="67">
        <f aca="true" t="shared" si="17" ref="J465:J472">I465/H465*100</f>
        <v>85.91894965367517</v>
      </c>
    </row>
    <row r="466" spans="1:10" ht="30">
      <c r="A466" s="38"/>
      <c r="B466" s="37"/>
      <c r="C466" s="38">
        <v>4117</v>
      </c>
      <c r="D466" s="85" t="s">
        <v>253</v>
      </c>
      <c r="E466" s="143"/>
      <c r="F466" s="145"/>
      <c r="G466" s="134"/>
      <c r="H466" s="67">
        <v>7616.86</v>
      </c>
      <c r="I466" s="67">
        <v>6073.55</v>
      </c>
      <c r="J466" s="67">
        <f t="shared" si="17"/>
        <v>79.73823859175566</v>
      </c>
    </row>
    <row r="467" spans="1:10" ht="30">
      <c r="A467" s="38"/>
      <c r="B467" s="37"/>
      <c r="C467" s="38">
        <v>4127</v>
      </c>
      <c r="D467" s="85" t="s">
        <v>254</v>
      </c>
      <c r="E467" s="143"/>
      <c r="F467" s="145"/>
      <c r="G467" s="134"/>
      <c r="H467" s="67">
        <v>1185.14</v>
      </c>
      <c r="I467" s="67">
        <v>941.64</v>
      </c>
      <c r="J467" s="67">
        <f t="shared" si="17"/>
        <v>79.45390418009686</v>
      </c>
    </row>
    <row r="468" spans="1:10" ht="22.5" customHeight="1">
      <c r="A468" s="38"/>
      <c r="B468" s="37"/>
      <c r="C468" s="38">
        <v>4177</v>
      </c>
      <c r="D468" s="85" t="s">
        <v>227</v>
      </c>
      <c r="E468" s="143"/>
      <c r="F468" s="145"/>
      <c r="G468" s="134"/>
      <c r="H468" s="67">
        <v>9960</v>
      </c>
      <c r="I468" s="67">
        <v>9960</v>
      </c>
      <c r="J468" s="67">
        <v>100</v>
      </c>
    </row>
    <row r="469" spans="1:10" ht="22.5" customHeight="1">
      <c r="A469" s="38"/>
      <c r="B469" s="37"/>
      <c r="C469" s="38">
        <v>4179</v>
      </c>
      <c r="D469" s="85"/>
      <c r="E469" s="143"/>
      <c r="F469" s="145"/>
      <c r="G469" s="134"/>
      <c r="H469" s="67">
        <v>2700</v>
      </c>
      <c r="I469" s="67">
        <v>2700</v>
      </c>
      <c r="J469" s="67">
        <v>100</v>
      </c>
    </row>
    <row r="470" spans="1:10" ht="30">
      <c r="A470" s="38"/>
      <c r="B470" s="37"/>
      <c r="C470" s="38">
        <v>4217</v>
      </c>
      <c r="D470" s="85" t="s">
        <v>255</v>
      </c>
      <c r="E470" s="143"/>
      <c r="F470" s="145"/>
      <c r="G470" s="134"/>
      <c r="H470" s="67">
        <v>3362.9</v>
      </c>
      <c r="I470" s="67">
        <v>3353.58</v>
      </c>
      <c r="J470" s="67">
        <f t="shared" si="17"/>
        <v>99.72285824734604</v>
      </c>
    </row>
    <row r="471" spans="1:10" ht="30">
      <c r="A471" s="38"/>
      <c r="B471" s="37"/>
      <c r="C471" s="38">
        <v>4307</v>
      </c>
      <c r="D471" s="85" t="s">
        <v>256</v>
      </c>
      <c r="E471" s="143"/>
      <c r="F471" s="145"/>
      <c r="G471" s="134"/>
      <c r="H471" s="67">
        <v>8654.36</v>
      </c>
      <c r="I471" s="67">
        <v>8456.36</v>
      </c>
      <c r="J471" s="67">
        <f t="shared" si="17"/>
        <v>97.71213584828918</v>
      </c>
    </row>
    <row r="472" spans="1:10" ht="30">
      <c r="A472" s="38"/>
      <c r="B472" s="37"/>
      <c r="C472" s="38">
        <v>4309</v>
      </c>
      <c r="D472" s="85" t="s">
        <v>257</v>
      </c>
      <c r="E472" s="143"/>
      <c r="F472" s="145"/>
      <c r="G472" s="134"/>
      <c r="H472" s="67">
        <v>1533.64</v>
      </c>
      <c r="I472" s="67">
        <v>701.24</v>
      </c>
      <c r="J472" s="67">
        <f t="shared" si="17"/>
        <v>45.72389869852117</v>
      </c>
    </row>
    <row r="473" spans="1:10" ht="30">
      <c r="A473" s="38"/>
      <c r="B473" s="37"/>
      <c r="C473" s="38">
        <v>4447</v>
      </c>
      <c r="D473" s="85" t="s">
        <v>258</v>
      </c>
      <c r="E473" s="143"/>
      <c r="F473" s="145"/>
      <c r="G473" s="134"/>
      <c r="H473" s="67">
        <v>833</v>
      </c>
      <c r="I473" s="67">
        <v>833</v>
      </c>
      <c r="J473" s="67">
        <v>100</v>
      </c>
    </row>
    <row r="474" spans="1:10" ht="24" customHeight="1">
      <c r="A474" s="39">
        <v>854</v>
      </c>
      <c r="B474" s="68"/>
      <c r="C474" s="39" t="s">
        <v>35</v>
      </c>
      <c r="D474" s="105" t="s">
        <v>75</v>
      </c>
      <c r="E474" s="70">
        <f>E475+E482</f>
        <v>52794</v>
      </c>
      <c r="F474" s="70">
        <f>F482</f>
        <v>51148</v>
      </c>
      <c r="G474" s="45">
        <f>F474/E474*100</f>
        <v>96.88222146456037</v>
      </c>
      <c r="H474" s="70">
        <f>H475+H482</f>
        <v>307305.21</v>
      </c>
      <c r="I474" s="70">
        <f>I475+I482</f>
        <v>299881.25</v>
      </c>
      <c r="J474" s="70">
        <f>I474/H474*100</f>
        <v>97.58417372748089</v>
      </c>
    </row>
    <row r="475" spans="1:10" ht="24.75" customHeight="1">
      <c r="A475" s="92"/>
      <c r="B475" s="93">
        <v>85401</v>
      </c>
      <c r="C475" s="92" t="s">
        <v>35</v>
      </c>
      <c r="D475" s="94" t="s">
        <v>259</v>
      </c>
      <c r="E475" s="138"/>
      <c r="F475" s="138"/>
      <c r="G475" s="165"/>
      <c r="H475" s="99">
        <f>SUM(H476:H481)</f>
        <v>224448</v>
      </c>
      <c r="I475" s="99">
        <f>SUM(I476:I481)</f>
        <v>217062.03999999998</v>
      </c>
      <c r="J475" s="99">
        <f aca="true" t="shared" si="18" ref="J475:J480">I475/H475*100</f>
        <v>96.70927787282577</v>
      </c>
    </row>
    <row r="476" spans="1:10" ht="21" customHeight="1">
      <c r="A476" s="38"/>
      <c r="B476" s="37"/>
      <c r="C476" s="38">
        <v>3020</v>
      </c>
      <c r="D476" s="85" t="s">
        <v>260</v>
      </c>
      <c r="E476" s="143"/>
      <c r="F476" s="143"/>
      <c r="G476" s="134"/>
      <c r="H476" s="67">
        <v>12837</v>
      </c>
      <c r="I476" s="67">
        <v>12751.47</v>
      </c>
      <c r="J476" s="67">
        <f>I476/H476*100</f>
        <v>99.33372283243747</v>
      </c>
    </row>
    <row r="477" spans="1:10" ht="20.25" customHeight="1">
      <c r="A477" s="38"/>
      <c r="B477" s="37"/>
      <c r="C477" s="38">
        <v>4010</v>
      </c>
      <c r="D477" s="85" t="s">
        <v>42</v>
      </c>
      <c r="E477" s="143"/>
      <c r="F477" s="143"/>
      <c r="G477" s="134"/>
      <c r="H477" s="67">
        <v>156732</v>
      </c>
      <c r="I477" s="67">
        <v>151862.36</v>
      </c>
      <c r="J477" s="67">
        <f t="shared" si="18"/>
        <v>96.89301482785902</v>
      </c>
    </row>
    <row r="478" spans="1:10" ht="15">
      <c r="A478" s="38"/>
      <c r="B478" s="37"/>
      <c r="C478" s="38">
        <v>4040</v>
      </c>
      <c r="D478" s="85" t="s">
        <v>24</v>
      </c>
      <c r="E478" s="143"/>
      <c r="F478" s="143"/>
      <c r="G478" s="134"/>
      <c r="H478" s="67">
        <v>12199</v>
      </c>
      <c r="I478" s="67">
        <v>12017.18</v>
      </c>
      <c r="J478" s="67">
        <f t="shared" si="18"/>
        <v>98.50954996311174</v>
      </c>
    </row>
    <row r="479" spans="1:10" ht="15">
      <c r="A479" s="38"/>
      <c r="B479" s="37"/>
      <c r="C479" s="38">
        <v>4110</v>
      </c>
      <c r="D479" s="85" t="s">
        <v>25</v>
      </c>
      <c r="E479" s="143"/>
      <c r="F479" s="143"/>
      <c r="G479" s="134"/>
      <c r="H479" s="67">
        <v>26562</v>
      </c>
      <c r="I479" s="67">
        <v>24925.22</v>
      </c>
      <c r="J479" s="67">
        <f t="shared" si="18"/>
        <v>93.83788871319932</v>
      </c>
    </row>
    <row r="480" spans="1:10" ht="15">
      <c r="A480" s="38"/>
      <c r="B480" s="38"/>
      <c r="C480" s="38">
        <v>4120</v>
      </c>
      <c r="D480" s="85" t="s">
        <v>22</v>
      </c>
      <c r="E480" s="143"/>
      <c r="F480" s="143"/>
      <c r="G480" s="147"/>
      <c r="H480" s="67">
        <v>4284</v>
      </c>
      <c r="I480" s="67">
        <v>3671.81</v>
      </c>
      <c r="J480" s="67">
        <f t="shared" si="18"/>
        <v>85.70985060690943</v>
      </c>
    </row>
    <row r="481" spans="1:10" ht="15">
      <c r="A481" s="38"/>
      <c r="B481" s="37"/>
      <c r="C481" s="38">
        <v>4440</v>
      </c>
      <c r="D481" s="85" t="s">
        <v>27</v>
      </c>
      <c r="E481" s="143"/>
      <c r="F481" s="143"/>
      <c r="G481" s="147"/>
      <c r="H481" s="67">
        <v>11834</v>
      </c>
      <c r="I481" s="67">
        <v>11834</v>
      </c>
      <c r="J481" s="67">
        <f>I481/H481*100</f>
        <v>100</v>
      </c>
    </row>
    <row r="482" spans="1:10" ht="15">
      <c r="A482" s="92"/>
      <c r="B482" s="93">
        <v>85415</v>
      </c>
      <c r="C482" s="92" t="s">
        <v>35</v>
      </c>
      <c r="D482" s="94" t="s">
        <v>261</v>
      </c>
      <c r="E482" s="99">
        <f>E484</f>
        <v>52794</v>
      </c>
      <c r="F482" s="99">
        <f>F484</f>
        <v>51148</v>
      </c>
      <c r="G482" s="100">
        <f>F482/E482*100</f>
        <v>96.88222146456037</v>
      </c>
      <c r="H482" s="99">
        <f>H483+H484+H485+H486+H487</f>
        <v>82857.21</v>
      </c>
      <c r="I482" s="99">
        <f>I483+I485+I486+I487</f>
        <v>82819.21</v>
      </c>
      <c r="J482" s="99">
        <f>I482/H482*100</f>
        <v>99.95413796819854</v>
      </c>
    </row>
    <row r="483" spans="1:10" ht="15">
      <c r="A483" s="92"/>
      <c r="B483" s="37"/>
      <c r="C483" s="38">
        <v>2910</v>
      </c>
      <c r="D483" s="85"/>
      <c r="E483" s="67"/>
      <c r="F483" s="67"/>
      <c r="G483" s="59"/>
      <c r="H483" s="67">
        <v>7446.8</v>
      </c>
      <c r="I483" s="67">
        <v>7446.8</v>
      </c>
      <c r="J483" s="67">
        <v>100</v>
      </c>
    </row>
    <row r="484" spans="1:10" ht="30">
      <c r="A484" s="38"/>
      <c r="B484" s="37"/>
      <c r="C484" s="38">
        <v>2030</v>
      </c>
      <c r="D484" s="85" t="s">
        <v>219</v>
      </c>
      <c r="E484" s="67">
        <v>52794</v>
      </c>
      <c r="F484" s="67">
        <v>51148</v>
      </c>
      <c r="G484" s="59">
        <f>F484/E484*100</f>
        <v>96.88222146456037</v>
      </c>
      <c r="H484" s="67"/>
      <c r="I484" s="67"/>
      <c r="J484" s="67"/>
    </row>
    <row r="485" spans="1:10" ht="15">
      <c r="A485" s="38"/>
      <c r="B485" s="37"/>
      <c r="C485" s="38">
        <v>3240</v>
      </c>
      <c r="D485" s="85" t="s">
        <v>262</v>
      </c>
      <c r="E485" s="143"/>
      <c r="F485" s="145"/>
      <c r="G485" s="134"/>
      <c r="H485" s="67">
        <v>62883</v>
      </c>
      <c r="I485" s="67">
        <v>62845</v>
      </c>
      <c r="J485" s="67">
        <f>I485/H485*100</f>
        <v>99.9395703131212</v>
      </c>
    </row>
    <row r="486" spans="1:10" ht="15">
      <c r="A486" s="38"/>
      <c r="B486" s="37"/>
      <c r="C486" s="38">
        <v>3260</v>
      </c>
      <c r="D486" s="85" t="s">
        <v>263</v>
      </c>
      <c r="E486" s="143"/>
      <c r="F486" s="145"/>
      <c r="G486" s="134"/>
      <c r="H486" s="67">
        <v>11680</v>
      </c>
      <c r="I486" s="67">
        <v>11680</v>
      </c>
      <c r="J486" s="67">
        <f>I486/H486*100</f>
        <v>100</v>
      </c>
    </row>
    <row r="487" spans="1:10" ht="15">
      <c r="A487" s="38"/>
      <c r="B487" s="37"/>
      <c r="C487" s="38">
        <v>4580</v>
      </c>
      <c r="D487" s="85"/>
      <c r="E487" s="143"/>
      <c r="F487" s="145"/>
      <c r="G487" s="134"/>
      <c r="H487" s="67">
        <v>847.41</v>
      </c>
      <c r="I487" s="67">
        <v>847.41</v>
      </c>
      <c r="J487" s="67">
        <v>100</v>
      </c>
    </row>
    <row r="488" spans="1:10" ht="14.25">
      <c r="A488" s="39">
        <v>900</v>
      </c>
      <c r="B488" s="68"/>
      <c r="C488" s="39" t="s">
        <v>35</v>
      </c>
      <c r="D488" s="105" t="s">
        <v>264</v>
      </c>
      <c r="E488" s="70">
        <f>E501+E506</f>
        <v>105000</v>
      </c>
      <c r="F488" s="70">
        <f>F501+F506</f>
        <v>20756.04</v>
      </c>
      <c r="G488" s="44">
        <f>F488/E488*100</f>
        <v>19.767657142857143</v>
      </c>
      <c r="H488" s="70">
        <f>H489+H494+H497+H501+H506</f>
        <v>460666</v>
      </c>
      <c r="I488" s="70">
        <f>I489+I494+I497+I501+I506</f>
        <v>369226.16000000003</v>
      </c>
      <c r="J488" s="70">
        <f>I488/H488*100</f>
        <v>80.15051251883143</v>
      </c>
    </row>
    <row r="489" spans="1:10" ht="15">
      <c r="A489" s="92"/>
      <c r="B489" s="93">
        <v>9003</v>
      </c>
      <c r="C489" s="92"/>
      <c r="D489" s="94" t="s">
        <v>265</v>
      </c>
      <c r="E489" s="99"/>
      <c r="F489" s="99"/>
      <c r="G489" s="96"/>
      <c r="H489" s="99">
        <f>SUM(H490:H493)</f>
        <v>75666</v>
      </c>
      <c r="I489" s="99">
        <f>SUM(I490:I493)</f>
        <v>56624.79</v>
      </c>
      <c r="J489" s="99">
        <f>I489/H489*100</f>
        <v>74.8351835698993</v>
      </c>
    </row>
    <row r="490" spans="1:10" ht="15">
      <c r="A490" s="38"/>
      <c r="B490" s="37"/>
      <c r="C490" s="38">
        <v>4110</v>
      </c>
      <c r="D490" s="85" t="s">
        <v>135</v>
      </c>
      <c r="E490" s="67"/>
      <c r="F490" s="67"/>
      <c r="G490" s="59"/>
      <c r="H490" s="67">
        <v>2300</v>
      </c>
      <c r="I490" s="67">
        <v>2076.07</v>
      </c>
      <c r="J490" s="67">
        <v>92.33</v>
      </c>
    </row>
    <row r="491" spans="1:10" ht="15">
      <c r="A491" s="38"/>
      <c r="B491" s="37"/>
      <c r="C491" s="38">
        <v>4120</v>
      </c>
      <c r="D491" s="85" t="s">
        <v>136</v>
      </c>
      <c r="E491" s="67"/>
      <c r="F491" s="67"/>
      <c r="G491" s="59"/>
      <c r="H491" s="67">
        <v>330</v>
      </c>
      <c r="I491" s="67">
        <v>207.64</v>
      </c>
      <c r="J491" s="67">
        <v>88</v>
      </c>
    </row>
    <row r="492" spans="1:10" ht="15">
      <c r="A492" s="38"/>
      <c r="B492" s="37"/>
      <c r="C492" s="38">
        <v>4170</v>
      </c>
      <c r="D492" s="85" t="s">
        <v>176</v>
      </c>
      <c r="E492" s="67"/>
      <c r="F492" s="67"/>
      <c r="G492" s="59"/>
      <c r="H492" s="67">
        <v>14600</v>
      </c>
      <c r="I492" s="67">
        <v>13398.76</v>
      </c>
      <c r="J492" s="67">
        <f>I492/H492*100</f>
        <v>91.77232876712328</v>
      </c>
    </row>
    <row r="493" spans="1:10" ht="15">
      <c r="A493" s="38"/>
      <c r="B493" s="38"/>
      <c r="C493" s="38">
        <v>4300</v>
      </c>
      <c r="D493" s="85" t="s">
        <v>8</v>
      </c>
      <c r="E493" s="67"/>
      <c r="F493" s="67"/>
      <c r="G493" s="65"/>
      <c r="H493" s="67">
        <v>58436</v>
      </c>
      <c r="I493" s="67">
        <v>40942.32</v>
      </c>
      <c r="J493" s="67">
        <f>I493/H493*100</f>
        <v>70.06352248613868</v>
      </c>
    </row>
    <row r="494" spans="1:10" ht="15">
      <c r="A494" s="92"/>
      <c r="B494" s="92">
        <v>90013</v>
      </c>
      <c r="C494" s="92" t="s">
        <v>35</v>
      </c>
      <c r="D494" s="94" t="s">
        <v>266</v>
      </c>
      <c r="E494" s="99"/>
      <c r="F494" s="95"/>
      <c r="G494" s="100"/>
      <c r="H494" s="99">
        <f>H496+H495</f>
        <v>5350</v>
      </c>
      <c r="I494" s="99">
        <f>I496+I495</f>
        <v>0</v>
      </c>
      <c r="J494" s="99">
        <f>I494/H494*100</f>
        <v>0</v>
      </c>
    </row>
    <row r="495" spans="1:10" ht="15">
      <c r="A495" s="38"/>
      <c r="B495" s="37"/>
      <c r="C495" s="38">
        <v>4210</v>
      </c>
      <c r="D495" s="85" t="s">
        <v>137</v>
      </c>
      <c r="E495" s="67"/>
      <c r="F495" s="62"/>
      <c r="G495" s="59"/>
      <c r="H495" s="67">
        <v>0</v>
      </c>
      <c r="I495" s="67">
        <v>0</v>
      </c>
      <c r="J495" s="67">
        <v>0</v>
      </c>
    </row>
    <row r="496" spans="1:10" ht="15">
      <c r="A496" s="38"/>
      <c r="B496" s="37"/>
      <c r="C496" s="38">
        <v>4300</v>
      </c>
      <c r="D496" s="85" t="s">
        <v>8</v>
      </c>
      <c r="E496" s="67"/>
      <c r="F496" s="62"/>
      <c r="G496" s="59"/>
      <c r="H496" s="67">
        <v>5350</v>
      </c>
      <c r="I496" s="67">
        <v>0</v>
      </c>
      <c r="J496" s="67">
        <f>I496/H496*100</f>
        <v>0</v>
      </c>
    </row>
    <row r="497" spans="1:10" s="5" customFormat="1" ht="15">
      <c r="A497" s="92"/>
      <c r="B497" s="93">
        <v>90015</v>
      </c>
      <c r="C497" s="92" t="s">
        <v>35</v>
      </c>
      <c r="D497" s="94" t="s">
        <v>73</v>
      </c>
      <c r="E497" s="99"/>
      <c r="F497" s="98"/>
      <c r="G497" s="96"/>
      <c r="H497" s="99">
        <f>H499+H500+H498</f>
        <v>272000</v>
      </c>
      <c r="I497" s="99">
        <f>I499+I500+I498</f>
        <v>230100.15</v>
      </c>
      <c r="J497" s="99">
        <f>I497/H497*100</f>
        <v>84.59564338235293</v>
      </c>
    </row>
    <row r="498" spans="1:10" s="7" customFormat="1" ht="15">
      <c r="A498" s="38"/>
      <c r="B498" s="37"/>
      <c r="C498" s="38">
        <v>4210</v>
      </c>
      <c r="D498" s="85" t="s">
        <v>137</v>
      </c>
      <c r="E498" s="67"/>
      <c r="F498" s="66"/>
      <c r="G498" s="59"/>
      <c r="H498" s="67">
        <v>2000</v>
      </c>
      <c r="I498" s="67">
        <v>1600.83</v>
      </c>
      <c r="J498" s="67">
        <v>73.19</v>
      </c>
    </row>
    <row r="499" spans="1:10" s="5" customFormat="1" ht="15">
      <c r="A499" s="38"/>
      <c r="B499" s="38"/>
      <c r="C499" s="38">
        <v>4260</v>
      </c>
      <c r="D499" s="85" t="s">
        <v>14</v>
      </c>
      <c r="E499" s="67"/>
      <c r="F499" s="62"/>
      <c r="G499" s="65"/>
      <c r="H499" s="67">
        <v>150000</v>
      </c>
      <c r="I499" s="67">
        <v>129442.16</v>
      </c>
      <c r="J499" s="67">
        <f>I499/H499*100</f>
        <v>86.29477333333334</v>
      </c>
    </row>
    <row r="500" spans="1:10" s="5" customFormat="1" ht="15">
      <c r="A500" s="38"/>
      <c r="B500" s="37"/>
      <c r="C500" s="38">
        <v>4270</v>
      </c>
      <c r="D500" s="85" t="s">
        <v>138</v>
      </c>
      <c r="E500" s="67"/>
      <c r="F500" s="62"/>
      <c r="G500" s="59"/>
      <c r="H500" s="67">
        <v>120000</v>
      </c>
      <c r="I500" s="67">
        <v>99057.16</v>
      </c>
      <c r="J500" s="67">
        <f>I500/H500*100</f>
        <v>82.54763333333334</v>
      </c>
    </row>
    <row r="501" spans="1:10" ht="30">
      <c r="A501" s="92"/>
      <c r="B501" s="93">
        <v>90019</v>
      </c>
      <c r="C501" s="92" t="s">
        <v>35</v>
      </c>
      <c r="D501" s="94" t="s">
        <v>267</v>
      </c>
      <c r="E501" s="99">
        <f>E502</f>
        <v>105000</v>
      </c>
      <c r="F501" s="95">
        <f>F502</f>
        <v>20756.04</v>
      </c>
      <c r="G501" s="96"/>
      <c r="H501" s="99">
        <f>H505+H504+H503</f>
        <v>107650</v>
      </c>
      <c r="I501" s="99">
        <f>I504+I505+I503</f>
        <v>82501.22</v>
      </c>
      <c r="J501" s="99">
        <f>I501/H501*100</f>
        <v>76.63838365071993</v>
      </c>
    </row>
    <row r="502" spans="1:10" ht="15">
      <c r="A502" s="38"/>
      <c r="B502" s="37"/>
      <c r="C502" s="108" t="s">
        <v>199</v>
      </c>
      <c r="D502" s="85" t="s">
        <v>220</v>
      </c>
      <c r="E502" s="67">
        <v>105000</v>
      </c>
      <c r="F502" s="62">
        <v>20756.04</v>
      </c>
      <c r="G502" s="59"/>
      <c r="H502" s="67"/>
      <c r="I502" s="67"/>
      <c r="J502" s="67"/>
    </row>
    <row r="503" spans="1:10" ht="15">
      <c r="A503" s="38"/>
      <c r="B503" s="37"/>
      <c r="C503" s="38">
        <v>4210</v>
      </c>
      <c r="D503" s="85" t="s">
        <v>137</v>
      </c>
      <c r="E503" s="143"/>
      <c r="F503" s="145"/>
      <c r="G503" s="156"/>
      <c r="H503" s="67">
        <v>10000</v>
      </c>
      <c r="I503" s="67">
        <v>0</v>
      </c>
      <c r="J503" s="67">
        <v>0</v>
      </c>
    </row>
    <row r="504" spans="1:10" ht="17.25" customHeight="1">
      <c r="A504" s="38"/>
      <c r="B504" s="37"/>
      <c r="C504" s="38">
        <v>4300</v>
      </c>
      <c r="D504" s="85" t="s">
        <v>148</v>
      </c>
      <c r="E504" s="143"/>
      <c r="F504" s="145"/>
      <c r="G504" s="156"/>
      <c r="H504" s="67">
        <v>15000</v>
      </c>
      <c r="I504" s="67">
        <v>0</v>
      </c>
      <c r="J504" s="67">
        <v>0</v>
      </c>
    </row>
    <row r="505" spans="1:10" ht="15">
      <c r="A505" s="38"/>
      <c r="B505" s="37"/>
      <c r="C505" s="38">
        <v>4430</v>
      </c>
      <c r="D505" s="85" t="s">
        <v>187</v>
      </c>
      <c r="E505" s="143"/>
      <c r="F505" s="145"/>
      <c r="G505" s="147"/>
      <c r="H505" s="67">
        <v>82650</v>
      </c>
      <c r="I505" s="67">
        <v>82501.22</v>
      </c>
      <c r="J505" s="67">
        <f>I505/H505*100</f>
        <v>99.81998790078646</v>
      </c>
    </row>
    <row r="506" spans="1:10" ht="15">
      <c r="A506" s="92"/>
      <c r="B506" s="93">
        <v>90095</v>
      </c>
      <c r="C506" s="92" t="s">
        <v>35</v>
      </c>
      <c r="D506" s="94" t="s">
        <v>173</v>
      </c>
      <c r="E506" s="99">
        <f>E509+E510</f>
        <v>0</v>
      </c>
      <c r="F506" s="99">
        <f>F509+F510</f>
        <v>0</v>
      </c>
      <c r="G506" s="96">
        <f>G507+G508</f>
        <v>0</v>
      </c>
      <c r="H506" s="99">
        <v>0</v>
      </c>
      <c r="I506" s="99">
        <v>0</v>
      </c>
      <c r="J506" s="99">
        <v>0</v>
      </c>
    </row>
    <row r="507" spans="1:10" s="171" customFormat="1" ht="15">
      <c r="A507" s="38"/>
      <c r="B507" s="37"/>
      <c r="C507" s="38">
        <v>4210</v>
      </c>
      <c r="D507" s="85" t="s">
        <v>137</v>
      </c>
      <c r="E507" s="67"/>
      <c r="F507" s="67"/>
      <c r="G507" s="59"/>
      <c r="H507" s="67">
        <v>0</v>
      </c>
      <c r="I507" s="67">
        <v>0</v>
      </c>
      <c r="J507" s="67">
        <v>0</v>
      </c>
    </row>
    <row r="508" spans="1:10" s="171" customFormat="1" ht="15">
      <c r="A508" s="38"/>
      <c r="B508" s="37"/>
      <c r="C508" s="38">
        <v>4300</v>
      </c>
      <c r="D508" s="85" t="s">
        <v>148</v>
      </c>
      <c r="E508" s="67"/>
      <c r="F508" s="67"/>
      <c r="G508" s="59"/>
      <c r="H508" s="67">
        <v>0</v>
      </c>
      <c r="I508" s="67">
        <v>0</v>
      </c>
      <c r="J508" s="67">
        <v>0</v>
      </c>
    </row>
    <row r="509" spans="1:10" ht="30">
      <c r="A509" s="38"/>
      <c r="B509" s="37"/>
      <c r="C509" s="38">
        <v>2700</v>
      </c>
      <c r="D509" s="85" t="s">
        <v>115</v>
      </c>
      <c r="E509" s="67">
        <v>0</v>
      </c>
      <c r="F509" s="67">
        <v>0</v>
      </c>
      <c r="G509" s="59">
        <v>0</v>
      </c>
      <c r="H509" s="143"/>
      <c r="I509" s="143"/>
      <c r="J509" s="143"/>
    </row>
    <row r="510" spans="1:10" ht="30">
      <c r="A510" s="38"/>
      <c r="B510" s="37"/>
      <c r="C510" s="38">
        <v>2710</v>
      </c>
      <c r="D510" s="85" t="s">
        <v>319</v>
      </c>
      <c r="E510" s="67">
        <v>0</v>
      </c>
      <c r="F510" s="67">
        <v>0</v>
      </c>
      <c r="G510" s="59">
        <v>0</v>
      </c>
      <c r="H510" s="143"/>
      <c r="I510" s="143"/>
      <c r="J510" s="143"/>
    </row>
    <row r="511" spans="1:10" ht="14.25">
      <c r="A511" s="39">
        <v>921</v>
      </c>
      <c r="B511" s="68"/>
      <c r="C511" s="39" t="s">
        <v>35</v>
      </c>
      <c r="D511" s="105" t="s">
        <v>48</v>
      </c>
      <c r="E511" s="133"/>
      <c r="F511" s="136"/>
      <c r="G511" s="134"/>
      <c r="H511" s="70">
        <f>H512+H527</f>
        <v>205465</v>
      </c>
      <c r="I511" s="70">
        <f>I512+I527</f>
        <v>172930.59999999998</v>
      </c>
      <c r="J511" s="70">
        <f>I511/H511*100</f>
        <v>84.16547830530746</v>
      </c>
    </row>
    <row r="512" spans="1:10" ht="15">
      <c r="A512" s="92"/>
      <c r="B512" s="93">
        <v>92109</v>
      </c>
      <c r="C512" s="92" t="s">
        <v>35</v>
      </c>
      <c r="D512" s="94" t="s">
        <v>268</v>
      </c>
      <c r="E512" s="138"/>
      <c r="F512" s="141"/>
      <c r="G512" s="165"/>
      <c r="H512" s="99">
        <f>SUM(H513:H526)</f>
        <v>147465</v>
      </c>
      <c r="I512" s="99">
        <f>SUM(I513:I526)</f>
        <v>120366.46999999997</v>
      </c>
      <c r="J512" s="99">
        <f>I513/H513*100</f>
        <v>81.71832566946172</v>
      </c>
    </row>
    <row r="513" spans="1:10" ht="15">
      <c r="A513" s="38"/>
      <c r="B513" s="37"/>
      <c r="C513" s="38">
        <v>4010</v>
      </c>
      <c r="D513" s="85" t="s">
        <v>184</v>
      </c>
      <c r="E513" s="143"/>
      <c r="F513" s="145"/>
      <c r="G513" s="134"/>
      <c r="H513" s="67">
        <v>73940</v>
      </c>
      <c r="I513" s="67">
        <v>60422.53</v>
      </c>
      <c r="J513" s="67">
        <f aca="true" t="shared" si="19" ref="J513:J528">I513/H513*100</f>
        <v>81.71832566946172</v>
      </c>
    </row>
    <row r="514" spans="1:10" ht="15">
      <c r="A514" s="38"/>
      <c r="B514" s="37"/>
      <c r="C514" s="38">
        <v>4040</v>
      </c>
      <c r="D514" s="85" t="s">
        <v>134</v>
      </c>
      <c r="E514" s="143"/>
      <c r="F514" s="145"/>
      <c r="G514" s="134"/>
      <c r="H514" s="67">
        <v>3615</v>
      </c>
      <c r="I514" s="67">
        <v>3615</v>
      </c>
      <c r="J514" s="67">
        <f t="shared" si="19"/>
        <v>100</v>
      </c>
    </row>
    <row r="515" spans="1:10" ht="15">
      <c r="A515" s="34"/>
      <c r="B515" s="76"/>
      <c r="C515" s="46">
        <v>4110</v>
      </c>
      <c r="D515" s="106" t="s">
        <v>135</v>
      </c>
      <c r="E515" s="151"/>
      <c r="F515" s="150"/>
      <c r="G515" s="134"/>
      <c r="H515" s="49">
        <v>11630</v>
      </c>
      <c r="I515" s="49">
        <v>8499.36</v>
      </c>
      <c r="J515" s="67">
        <f t="shared" si="19"/>
        <v>73.08134135855546</v>
      </c>
    </row>
    <row r="516" spans="1:10" ht="15">
      <c r="A516" s="35"/>
      <c r="B516" s="35"/>
      <c r="C516" s="38">
        <v>4120</v>
      </c>
      <c r="D516" s="85" t="s">
        <v>136</v>
      </c>
      <c r="E516" s="143"/>
      <c r="F516" s="145"/>
      <c r="G516" s="147"/>
      <c r="H516" s="67">
        <v>480</v>
      </c>
      <c r="I516" s="67">
        <v>116.65</v>
      </c>
      <c r="J516" s="67">
        <f t="shared" si="19"/>
        <v>24.302083333333336</v>
      </c>
    </row>
    <row r="517" spans="1:10" ht="15">
      <c r="A517" s="38"/>
      <c r="B517" s="37"/>
      <c r="C517" s="38">
        <v>4210</v>
      </c>
      <c r="D517" s="85" t="s">
        <v>137</v>
      </c>
      <c r="E517" s="143"/>
      <c r="F517" s="145"/>
      <c r="G517" s="144"/>
      <c r="H517" s="67">
        <v>21200</v>
      </c>
      <c r="I517" s="67">
        <v>19170.79</v>
      </c>
      <c r="J517" s="67">
        <f t="shared" si="19"/>
        <v>90.42825471698114</v>
      </c>
    </row>
    <row r="518" spans="1:10" ht="15">
      <c r="A518" s="39"/>
      <c r="B518" s="37"/>
      <c r="C518" s="38">
        <v>4260</v>
      </c>
      <c r="D518" s="85" t="s">
        <v>229</v>
      </c>
      <c r="E518" s="143"/>
      <c r="F518" s="145"/>
      <c r="G518" s="134"/>
      <c r="H518" s="67">
        <v>10000</v>
      </c>
      <c r="I518" s="67">
        <v>9561.9</v>
      </c>
      <c r="J518" s="67">
        <f t="shared" si="19"/>
        <v>95.619</v>
      </c>
    </row>
    <row r="519" spans="1:10" ht="15">
      <c r="A519" s="38"/>
      <c r="B519" s="37"/>
      <c r="C519" s="38">
        <v>4270</v>
      </c>
      <c r="D519" s="85" t="s">
        <v>138</v>
      </c>
      <c r="E519" s="143"/>
      <c r="F519" s="145"/>
      <c r="G519" s="134"/>
      <c r="H519" s="67">
        <v>11000</v>
      </c>
      <c r="I519" s="67">
        <v>5402.27</v>
      </c>
      <c r="J519" s="67">
        <f t="shared" si="19"/>
        <v>49.11154545454546</v>
      </c>
    </row>
    <row r="520" spans="1:10" s="5" customFormat="1" ht="15">
      <c r="A520" s="38"/>
      <c r="B520" s="37"/>
      <c r="C520" s="38">
        <v>4280</v>
      </c>
      <c r="D520" s="85" t="s">
        <v>139</v>
      </c>
      <c r="E520" s="143"/>
      <c r="F520" s="145"/>
      <c r="G520" s="147"/>
      <c r="H520" s="67">
        <v>200</v>
      </c>
      <c r="I520" s="67">
        <v>186.2</v>
      </c>
      <c r="J520" s="67">
        <f t="shared" si="19"/>
        <v>93.1</v>
      </c>
    </row>
    <row r="521" spans="1:10" s="8" customFormat="1" ht="15">
      <c r="A521" s="46"/>
      <c r="B521" s="47"/>
      <c r="C521" s="46">
        <v>4300</v>
      </c>
      <c r="D521" s="106" t="s">
        <v>148</v>
      </c>
      <c r="E521" s="151"/>
      <c r="F521" s="167"/>
      <c r="G521" s="147"/>
      <c r="H521" s="174">
        <v>6808.58</v>
      </c>
      <c r="I521" s="49">
        <v>6657.3</v>
      </c>
      <c r="J521" s="49">
        <f t="shared" si="19"/>
        <v>97.77809763563035</v>
      </c>
    </row>
    <row r="522" spans="1:10" s="8" customFormat="1" ht="15">
      <c r="A522" s="38"/>
      <c r="B522" s="38"/>
      <c r="C522" s="38">
        <v>4350</v>
      </c>
      <c r="D522" s="85" t="s">
        <v>230</v>
      </c>
      <c r="E522" s="143"/>
      <c r="F522" s="145"/>
      <c r="G522" s="144"/>
      <c r="H522" s="67">
        <v>1700</v>
      </c>
      <c r="I522" s="67">
        <v>1512.9</v>
      </c>
      <c r="J522" s="67">
        <f t="shared" si="19"/>
        <v>88.99411764705883</v>
      </c>
    </row>
    <row r="523" spans="1:10" s="8" customFormat="1" ht="30">
      <c r="A523" s="38"/>
      <c r="B523" s="38"/>
      <c r="C523" s="38">
        <v>4370</v>
      </c>
      <c r="D523" s="85" t="s">
        <v>275</v>
      </c>
      <c r="E523" s="143"/>
      <c r="F523" s="145"/>
      <c r="G523" s="147"/>
      <c r="H523" s="67">
        <v>1500</v>
      </c>
      <c r="I523" s="67">
        <v>430.15</v>
      </c>
      <c r="J523" s="67">
        <f t="shared" si="19"/>
        <v>28.676666666666666</v>
      </c>
    </row>
    <row r="524" spans="1:10" s="8" customFormat="1" ht="15">
      <c r="A524" s="46"/>
      <c r="B524" s="47"/>
      <c r="C524" s="46">
        <v>4430</v>
      </c>
      <c r="D524" s="106" t="s">
        <v>187</v>
      </c>
      <c r="E524" s="151"/>
      <c r="F524" s="150"/>
      <c r="G524" s="147"/>
      <c r="H524" s="49">
        <v>600</v>
      </c>
      <c r="I524" s="49">
        <v>0</v>
      </c>
      <c r="J524" s="175">
        <f t="shared" si="19"/>
        <v>0</v>
      </c>
    </row>
    <row r="525" spans="1:10" s="8" customFormat="1" ht="15">
      <c r="A525" s="38"/>
      <c r="B525" s="38"/>
      <c r="C525" s="38">
        <v>4440</v>
      </c>
      <c r="D525" s="85" t="s">
        <v>276</v>
      </c>
      <c r="E525" s="143"/>
      <c r="F525" s="145"/>
      <c r="G525" s="144"/>
      <c r="H525" s="67">
        <v>4791.42</v>
      </c>
      <c r="I525" s="67">
        <v>4791.42</v>
      </c>
      <c r="J525" s="67">
        <f t="shared" si="19"/>
        <v>100</v>
      </c>
    </row>
    <row r="526" spans="1:10" s="8" customFormat="1" ht="30">
      <c r="A526" s="38"/>
      <c r="B526" s="38"/>
      <c r="C526" s="38">
        <v>4700</v>
      </c>
      <c r="D526" s="85" t="s">
        <v>160</v>
      </c>
      <c r="E526" s="143"/>
      <c r="F526" s="145"/>
      <c r="G526" s="144"/>
      <c r="H526" s="67">
        <v>0</v>
      </c>
      <c r="I526" s="67">
        <v>0</v>
      </c>
      <c r="J526" s="67">
        <v>0</v>
      </c>
    </row>
    <row r="527" spans="1:10" ht="15">
      <c r="A527" s="92"/>
      <c r="B527" s="92">
        <v>92116</v>
      </c>
      <c r="C527" s="92" t="s">
        <v>35</v>
      </c>
      <c r="D527" s="94" t="s">
        <v>270</v>
      </c>
      <c r="E527" s="138"/>
      <c r="F527" s="141"/>
      <c r="G527" s="139"/>
      <c r="H527" s="99">
        <f>H528</f>
        <v>58000</v>
      </c>
      <c r="I527" s="99">
        <f>I528</f>
        <v>52564.13</v>
      </c>
      <c r="J527" s="99">
        <f t="shared" si="19"/>
        <v>90.62781034482758</v>
      </c>
    </row>
    <row r="528" spans="1:10" ht="15">
      <c r="A528" s="38"/>
      <c r="B528" s="38"/>
      <c r="C528" s="38">
        <v>2480</v>
      </c>
      <c r="D528" s="85" t="s">
        <v>269</v>
      </c>
      <c r="E528" s="143"/>
      <c r="F528" s="145"/>
      <c r="G528" s="147"/>
      <c r="H528" s="67">
        <v>58000</v>
      </c>
      <c r="I528" s="67">
        <v>52564.13</v>
      </c>
      <c r="J528" s="67">
        <f t="shared" si="19"/>
        <v>90.62781034482758</v>
      </c>
    </row>
    <row r="529" spans="1:10" ht="15">
      <c r="A529" s="39">
        <v>926</v>
      </c>
      <c r="B529" s="38"/>
      <c r="C529" s="39" t="s">
        <v>35</v>
      </c>
      <c r="D529" s="105" t="s">
        <v>49</v>
      </c>
      <c r="E529" s="70">
        <f>E530</f>
        <v>451800</v>
      </c>
      <c r="F529" s="70">
        <f>F530</f>
        <v>451800</v>
      </c>
      <c r="G529" s="45">
        <v>100</v>
      </c>
      <c r="H529" s="70">
        <f>H530+H540</f>
        <v>35683</v>
      </c>
      <c r="I529" s="70">
        <f>I530+I540</f>
        <v>30650.44</v>
      </c>
      <c r="J529" s="70">
        <f>I529/H529*100</f>
        <v>85.89647731412717</v>
      </c>
    </row>
    <row r="530" spans="1:10" ht="15">
      <c r="A530" s="92"/>
      <c r="B530" s="92">
        <v>92601</v>
      </c>
      <c r="C530" s="92" t="s">
        <v>35</v>
      </c>
      <c r="D530" s="94" t="s">
        <v>272</v>
      </c>
      <c r="E530" s="99">
        <f>E537</f>
        <v>451800</v>
      </c>
      <c r="F530" s="99">
        <f>F537</f>
        <v>451800</v>
      </c>
      <c r="G530" s="100">
        <v>100</v>
      </c>
      <c r="H530" s="99">
        <f>H531+H533+H532</f>
        <v>7053</v>
      </c>
      <c r="I530" s="99">
        <f>I531+I532+I533</f>
        <v>6503.53</v>
      </c>
      <c r="J530" s="99">
        <f>I530/H530*100</f>
        <v>92.20941443357437</v>
      </c>
    </row>
    <row r="531" spans="1:10" ht="15">
      <c r="A531" s="92"/>
      <c r="B531" s="93"/>
      <c r="C531" s="38">
        <v>4110</v>
      </c>
      <c r="D531" s="85"/>
      <c r="E531" s="67"/>
      <c r="F531" s="67"/>
      <c r="G531" s="59"/>
      <c r="H531" s="67">
        <v>906</v>
      </c>
      <c r="I531" s="67">
        <v>755</v>
      </c>
      <c r="J531" s="67"/>
    </row>
    <row r="532" spans="1:10" ht="15">
      <c r="A532" s="92"/>
      <c r="B532" s="93"/>
      <c r="C532" s="38">
        <v>4120</v>
      </c>
      <c r="D532" s="85"/>
      <c r="E532" s="67"/>
      <c r="F532" s="67"/>
      <c r="G532" s="59"/>
      <c r="H532" s="67">
        <v>147</v>
      </c>
      <c r="I532" s="67">
        <v>0</v>
      </c>
      <c r="J532" s="67"/>
    </row>
    <row r="533" spans="1:10" ht="15">
      <c r="A533" s="92"/>
      <c r="B533" s="93"/>
      <c r="C533" s="38">
        <v>4170</v>
      </c>
      <c r="D533" s="85"/>
      <c r="E533" s="67"/>
      <c r="F533" s="67"/>
      <c r="G533" s="59"/>
      <c r="H533" s="67">
        <v>6000</v>
      </c>
      <c r="I533" s="67">
        <v>5748.53</v>
      </c>
      <c r="J533" s="67"/>
    </row>
    <row r="534" spans="1:10" ht="15">
      <c r="A534" s="38"/>
      <c r="B534" s="37"/>
      <c r="C534" s="38">
        <v>6050</v>
      </c>
      <c r="D534" s="85" t="s">
        <v>96</v>
      </c>
      <c r="E534" s="67"/>
      <c r="F534" s="67"/>
      <c r="G534" s="59"/>
      <c r="H534" s="67">
        <v>0</v>
      </c>
      <c r="I534" s="67">
        <v>0</v>
      </c>
      <c r="J534" s="67">
        <v>0</v>
      </c>
    </row>
    <row r="535" spans="1:10" ht="15">
      <c r="A535" s="38"/>
      <c r="B535" s="37"/>
      <c r="C535" s="38">
        <v>6058</v>
      </c>
      <c r="D535" s="85" t="s">
        <v>179</v>
      </c>
      <c r="E535" s="67"/>
      <c r="F535" s="67"/>
      <c r="G535" s="59"/>
      <c r="H535" s="67">
        <v>0</v>
      </c>
      <c r="I535" s="67">
        <v>0</v>
      </c>
      <c r="J535" s="67">
        <v>0</v>
      </c>
    </row>
    <row r="536" spans="1:10" ht="15">
      <c r="A536" s="38"/>
      <c r="B536" s="37"/>
      <c r="C536" s="38">
        <v>6059</v>
      </c>
      <c r="D536" s="85" t="s">
        <v>179</v>
      </c>
      <c r="E536" s="67"/>
      <c r="F536" s="67"/>
      <c r="G536" s="59"/>
      <c r="H536" s="67">
        <v>0</v>
      </c>
      <c r="I536" s="67">
        <v>0</v>
      </c>
      <c r="J536" s="67">
        <v>0</v>
      </c>
    </row>
    <row r="537" spans="1:10" ht="15">
      <c r="A537" s="38"/>
      <c r="B537" s="37"/>
      <c r="C537" s="38">
        <v>6268</v>
      </c>
      <c r="D537" s="85"/>
      <c r="E537" s="67">
        <v>451800</v>
      </c>
      <c r="F537" s="67">
        <v>451800</v>
      </c>
      <c r="G537" s="59">
        <v>100</v>
      </c>
      <c r="H537" s="67"/>
      <c r="I537" s="67"/>
      <c r="J537" s="67"/>
    </row>
    <row r="538" spans="1:10" ht="30">
      <c r="A538" s="38"/>
      <c r="B538" s="37"/>
      <c r="C538" s="38">
        <v>6330</v>
      </c>
      <c r="D538" s="85" t="s">
        <v>320</v>
      </c>
      <c r="E538" s="67">
        <v>0</v>
      </c>
      <c r="F538" s="67">
        <v>0</v>
      </c>
      <c r="G538" s="59">
        <v>0</v>
      </c>
      <c r="H538" s="143"/>
      <c r="I538" s="143"/>
      <c r="J538" s="143"/>
    </row>
    <row r="539" spans="1:10" ht="45">
      <c r="A539" s="38"/>
      <c r="B539" s="37"/>
      <c r="C539" s="38">
        <v>6630</v>
      </c>
      <c r="D539" s="85" t="s">
        <v>321</v>
      </c>
      <c r="E539" s="67">
        <v>0</v>
      </c>
      <c r="F539" s="67">
        <v>0</v>
      </c>
      <c r="G539" s="59">
        <v>0</v>
      </c>
      <c r="H539" s="143"/>
      <c r="I539" s="143"/>
      <c r="J539" s="143"/>
    </row>
    <row r="540" spans="1:10" ht="29.25" customHeight="1">
      <c r="A540" s="92"/>
      <c r="B540" s="93">
        <v>92695</v>
      </c>
      <c r="C540" s="92" t="s">
        <v>35</v>
      </c>
      <c r="D540" s="94" t="s">
        <v>173</v>
      </c>
      <c r="E540" s="99"/>
      <c r="F540" s="95"/>
      <c r="G540" s="96"/>
      <c r="H540" s="99">
        <f>H541+H542+H543+H544</f>
        <v>28630</v>
      </c>
      <c r="I540" s="99">
        <f>I541+I542+I543+I544</f>
        <v>24146.91</v>
      </c>
      <c r="J540" s="99">
        <f>I540/H540*100</f>
        <v>84.34128536500175</v>
      </c>
    </row>
    <row r="541" spans="1:10" ht="29.25" customHeight="1">
      <c r="A541" s="38"/>
      <c r="B541" s="37"/>
      <c r="C541" s="38">
        <v>2820</v>
      </c>
      <c r="D541" s="85" t="s">
        <v>332</v>
      </c>
      <c r="E541" s="67"/>
      <c r="F541" s="62"/>
      <c r="G541" s="44"/>
      <c r="H541" s="67">
        <v>18000</v>
      </c>
      <c r="I541" s="67">
        <v>15200</v>
      </c>
      <c r="J541" s="67">
        <f>I541/H541*100</f>
        <v>84.44444444444444</v>
      </c>
    </row>
    <row r="542" spans="1:10" ht="33" customHeight="1">
      <c r="A542" s="38"/>
      <c r="B542" s="37"/>
      <c r="C542" s="38">
        <v>2830</v>
      </c>
      <c r="D542" s="85" t="s">
        <v>273</v>
      </c>
      <c r="E542" s="67"/>
      <c r="F542" s="62"/>
      <c r="G542" s="44"/>
      <c r="H542" s="67">
        <v>0</v>
      </c>
      <c r="I542" s="67">
        <v>0</v>
      </c>
      <c r="J542" s="67">
        <v>0</v>
      </c>
    </row>
    <row r="543" spans="1:10" ht="21" customHeight="1">
      <c r="A543" s="38"/>
      <c r="B543" s="37"/>
      <c r="C543" s="38">
        <v>4210</v>
      </c>
      <c r="D543" s="85" t="s">
        <v>274</v>
      </c>
      <c r="E543" s="67"/>
      <c r="F543" s="62"/>
      <c r="G543" s="44"/>
      <c r="H543" s="67">
        <v>6000</v>
      </c>
      <c r="I543" s="67">
        <v>5446.91</v>
      </c>
      <c r="J543" s="67">
        <f>I543/H543*100</f>
        <v>90.78183333333332</v>
      </c>
    </row>
    <row r="544" spans="1:10" ht="16.5" customHeight="1">
      <c r="A544" s="38"/>
      <c r="B544" s="37"/>
      <c r="C544" s="38">
        <v>4300</v>
      </c>
      <c r="D544" s="85" t="s">
        <v>148</v>
      </c>
      <c r="E544" s="67"/>
      <c r="F544" s="62"/>
      <c r="G544" s="44"/>
      <c r="H544" s="67">
        <v>4630</v>
      </c>
      <c r="I544" s="67">
        <v>3500</v>
      </c>
      <c r="J544" s="67">
        <f>I544/H544*100</f>
        <v>75.5939524838013</v>
      </c>
    </row>
    <row r="545" spans="1:10" ht="16.5" customHeight="1">
      <c r="A545" s="35"/>
      <c r="B545" s="69"/>
      <c r="C545" s="69"/>
      <c r="D545" s="105" t="s">
        <v>51</v>
      </c>
      <c r="E545" s="70">
        <f>E7+E29+E32+E37+E56+E77+E130+E161+E201+E240+E254+E371+E383+E461+E474+E488+E529</f>
        <v>13072185.41</v>
      </c>
      <c r="F545" s="70">
        <f>F7+F29+F32+F37+F56+F77+F130+F161+F201+F240+F254+F371+F383+F461+F474+F488+E529</f>
        <v>10454920.48</v>
      </c>
      <c r="G545" s="45">
        <f>F545/E545*100</f>
        <v>79.97836744269374</v>
      </c>
      <c r="H545" s="70">
        <f>H7+H29+H32+H37+H56+H74+H77+H130+H161+H201+H237+H240+H254+H371+H383+H461+H474+H488+H511+H529</f>
        <v>13822754.230000002</v>
      </c>
      <c r="I545" s="70">
        <f>I7+I29+I32+I37+I56+I74+I77+I130+I161+I201+I237+I240+I254+I371+I383+I461+I474+I488+I511+I529</f>
        <v>10874874.44</v>
      </c>
      <c r="J545" s="70">
        <f>I545/H545*100</f>
        <v>78.67371624388635</v>
      </c>
    </row>
    <row r="546" spans="1:10" ht="20.25" customHeight="1">
      <c r="A546" s="26"/>
      <c r="B546" s="27"/>
      <c r="C546" s="27"/>
      <c r="D546" s="27"/>
      <c r="E546" s="28"/>
      <c r="F546" s="28"/>
      <c r="G546" s="29"/>
      <c r="H546" s="28"/>
      <c r="I546" s="28"/>
      <c r="J546" s="29"/>
    </row>
    <row r="547" spans="1:10" s="8" customFormat="1" ht="15" customHeight="1">
      <c r="A547" s="26"/>
      <c r="B547" s="27"/>
      <c r="C547" s="27"/>
      <c r="D547" s="27"/>
      <c r="E547" s="28"/>
      <c r="F547" s="28"/>
      <c r="G547" s="29"/>
      <c r="H547" s="28"/>
      <c r="I547" s="28"/>
      <c r="J547" s="29"/>
    </row>
    <row r="548" spans="1:10" s="8" customFormat="1" ht="15" customHeight="1">
      <c r="A548" s="26"/>
      <c r="B548" s="27"/>
      <c r="C548" s="27"/>
      <c r="D548" s="27"/>
      <c r="E548" s="28"/>
      <c r="F548" s="28"/>
      <c r="G548" s="29"/>
      <c r="H548" s="28"/>
      <c r="I548" s="28"/>
      <c r="J548" s="29"/>
    </row>
    <row r="549" spans="1:10" s="8" customFormat="1" ht="15" customHeight="1">
      <c r="A549" s="26"/>
      <c r="B549" s="27"/>
      <c r="C549" s="27"/>
      <c r="D549" s="27"/>
      <c r="E549" s="28"/>
      <c r="F549" s="28"/>
      <c r="G549" s="29"/>
      <c r="H549" s="28"/>
      <c r="I549" s="28"/>
      <c r="J549" s="29"/>
    </row>
    <row r="550" spans="1:10" s="8" customFormat="1" ht="15" customHeight="1">
      <c r="A550" s="26"/>
      <c r="B550" s="27"/>
      <c r="C550" s="27"/>
      <c r="D550" s="27"/>
      <c r="E550" s="28"/>
      <c r="F550" s="28"/>
      <c r="G550" s="29"/>
      <c r="H550" s="28"/>
      <c r="I550" s="28"/>
      <c r="J550" s="29"/>
    </row>
    <row r="551" spans="1:10" s="8" customFormat="1" ht="15" customHeight="1">
      <c r="A551" s="26"/>
      <c r="B551" s="27"/>
      <c r="C551" s="27"/>
      <c r="D551" s="27"/>
      <c r="E551" s="28"/>
      <c r="F551" s="28"/>
      <c r="G551" s="29"/>
      <c r="H551" s="28"/>
      <c r="I551" s="28"/>
      <c r="J551" s="29"/>
    </row>
    <row r="552" spans="1:10" s="8" customFormat="1" ht="15" customHeight="1">
      <c r="A552" s="26"/>
      <c r="B552" s="27"/>
      <c r="C552" s="27"/>
      <c r="D552" s="27"/>
      <c r="E552" s="28"/>
      <c r="F552" s="28"/>
      <c r="G552" s="29"/>
      <c r="H552" s="28"/>
      <c r="I552" s="28"/>
      <c r="J552" s="29"/>
    </row>
    <row r="553" spans="1:10" s="8" customFormat="1" ht="15" customHeight="1">
      <c r="A553" s="26"/>
      <c r="B553" s="27"/>
      <c r="C553" s="27"/>
      <c r="D553" s="27"/>
      <c r="E553" s="28"/>
      <c r="F553" s="28"/>
      <c r="G553" s="29"/>
      <c r="H553" s="28"/>
      <c r="I553" s="28"/>
      <c r="J553" s="29"/>
    </row>
    <row r="554" spans="1:10" s="8" customFormat="1" ht="15" customHeight="1">
      <c r="A554" s="26"/>
      <c r="B554" s="27"/>
      <c r="C554" s="27"/>
      <c r="D554" s="27"/>
      <c r="E554" s="28"/>
      <c r="F554" s="28"/>
      <c r="G554" s="29"/>
      <c r="H554" s="28"/>
      <c r="I554" s="28"/>
      <c r="J554" s="29"/>
    </row>
    <row r="555" spans="1:10" ht="10.5" customHeight="1">
      <c r="A555" s="26"/>
      <c r="B555" s="27"/>
      <c r="C555" s="27"/>
      <c r="D555" s="27"/>
      <c r="E555" s="28"/>
      <c r="F555" s="28"/>
      <c r="G555" s="29"/>
      <c r="H555" s="28"/>
      <c r="I555" s="28"/>
      <c r="J555" s="29"/>
    </row>
    <row r="556" spans="1:10" ht="10.5" customHeight="1">
      <c r="A556" s="26"/>
      <c r="B556" s="27"/>
      <c r="C556" s="27"/>
      <c r="D556" s="27"/>
      <c r="E556" s="28"/>
      <c r="F556" s="28"/>
      <c r="G556" s="29"/>
      <c r="H556" s="28"/>
      <c r="I556" s="28"/>
      <c r="J556" s="29"/>
    </row>
    <row r="557" spans="1:10" ht="10.5" customHeight="1">
      <c r="A557" s="26"/>
      <c r="B557" s="27"/>
      <c r="C557" s="27"/>
      <c r="D557" s="27"/>
      <c r="E557" s="28"/>
      <c r="F557" s="28"/>
      <c r="G557" s="29"/>
      <c r="H557" s="28"/>
      <c r="I557" s="28"/>
      <c r="J557" s="29"/>
    </row>
    <row r="558" spans="1:10" ht="10.5" customHeight="1">
      <c r="A558" s="26"/>
      <c r="B558" s="27"/>
      <c r="C558" s="27"/>
      <c r="D558" s="27"/>
      <c r="E558" s="28"/>
      <c r="F558" s="28"/>
      <c r="G558" s="29"/>
      <c r="H558" s="28"/>
      <c r="I558" s="28"/>
      <c r="J558" s="29"/>
    </row>
    <row r="559" spans="1:10" ht="17.25" customHeight="1">
      <c r="A559" s="26"/>
      <c r="B559" s="27"/>
      <c r="C559" s="27"/>
      <c r="D559" s="27" t="s">
        <v>385</v>
      </c>
      <c r="E559" s="28"/>
      <c r="F559" s="28"/>
      <c r="G559" s="29"/>
      <c r="H559" s="28"/>
      <c r="I559" s="28"/>
      <c r="J559" s="29"/>
    </row>
    <row r="560" spans="1:10" s="5" customFormat="1" ht="15.75">
      <c r="A560" s="26"/>
      <c r="B560" s="27"/>
      <c r="C560" s="27"/>
      <c r="D560" s="27"/>
      <c r="E560" s="28"/>
      <c r="F560" s="28"/>
      <c r="G560" s="29"/>
      <c r="H560" s="28"/>
      <c r="I560" s="28"/>
      <c r="J560" s="29"/>
    </row>
    <row r="561" spans="1:10" s="5" customFormat="1" ht="14.25">
      <c r="A561" s="131"/>
      <c r="B561" s="131"/>
      <c r="C561" s="131" t="s">
        <v>90</v>
      </c>
      <c r="D561" s="131" t="s">
        <v>112</v>
      </c>
      <c r="E561" s="121"/>
      <c r="F561" s="132"/>
      <c r="G561" s="122"/>
      <c r="H561" s="121"/>
      <c r="I561" s="132"/>
      <c r="J561" s="122"/>
    </row>
    <row r="562" spans="1:10" s="5" customFormat="1" ht="14.25">
      <c r="A562" s="120"/>
      <c r="B562" s="120"/>
      <c r="C562" s="120"/>
      <c r="D562" s="120"/>
      <c r="E562" s="71" t="s">
        <v>1</v>
      </c>
      <c r="F562" s="121" t="s">
        <v>2</v>
      </c>
      <c r="G562" s="122"/>
      <c r="H562" s="39"/>
      <c r="I562" s="39"/>
      <c r="J562" s="69"/>
    </row>
    <row r="563" spans="1:10" s="5" customFormat="1" ht="14.25">
      <c r="A563" s="42"/>
      <c r="B563" s="42"/>
      <c r="C563" s="42"/>
      <c r="D563" s="42"/>
      <c r="E563" s="42"/>
      <c r="F563" s="39" t="s">
        <v>3</v>
      </c>
      <c r="G563" s="69" t="s">
        <v>4</v>
      </c>
      <c r="H563" s="69"/>
      <c r="I563" s="39"/>
      <c r="J563" s="69"/>
    </row>
    <row r="564" spans="1:10" s="5" customFormat="1" ht="15.75">
      <c r="A564" s="19"/>
      <c r="B564" s="19"/>
      <c r="C564" s="25" t="s">
        <v>110</v>
      </c>
      <c r="D564" s="25"/>
      <c r="E564" s="30">
        <f>E566+E604</f>
        <v>13072185.41</v>
      </c>
      <c r="F564" s="30">
        <f>F566+F604</f>
        <v>10454920.479999999</v>
      </c>
      <c r="G564" s="21">
        <f aca="true" t="shared" si="20" ref="G564:G584">F564/E564*100</f>
        <v>79.97836744269372</v>
      </c>
      <c r="H564" s="19"/>
      <c r="I564" s="19"/>
      <c r="J564" s="19"/>
    </row>
    <row r="565" spans="1:10" s="5" customFormat="1" ht="15.75">
      <c r="A565" s="19"/>
      <c r="B565" s="19"/>
      <c r="C565" s="25"/>
      <c r="D565" s="25"/>
      <c r="E565" s="30"/>
      <c r="F565" s="30"/>
      <c r="G565" s="21"/>
      <c r="H565" s="19"/>
      <c r="I565" s="19"/>
      <c r="J565" s="19"/>
    </row>
    <row r="566" spans="1:10" s="5" customFormat="1" ht="15.75">
      <c r="A566" s="19"/>
      <c r="B566" s="19"/>
      <c r="C566" s="25" t="s">
        <v>55</v>
      </c>
      <c r="D566" s="25" t="s">
        <v>106</v>
      </c>
      <c r="E566" s="30">
        <f>E568+E580+E583+E589+E594</f>
        <v>10370540.41</v>
      </c>
      <c r="F566" s="30">
        <f>F568+F580+F583+F589+F594</f>
        <v>9908555.54</v>
      </c>
      <c r="G566" s="21">
        <f t="shared" si="20"/>
        <v>95.5452189400417</v>
      </c>
      <c r="H566" s="19"/>
      <c r="I566" s="19"/>
      <c r="J566" s="19"/>
    </row>
    <row r="567" spans="1:10" s="5" customFormat="1" ht="15.75">
      <c r="A567" s="19"/>
      <c r="B567" s="19"/>
      <c r="C567" s="25"/>
      <c r="D567" s="25"/>
      <c r="E567" s="30"/>
      <c r="F567" s="30"/>
      <c r="G567" s="20"/>
      <c r="H567" s="19"/>
      <c r="I567" s="19"/>
      <c r="J567" s="19"/>
    </row>
    <row r="568" spans="1:10" s="5" customFormat="1" ht="15.75">
      <c r="A568" s="19"/>
      <c r="B568" s="19"/>
      <c r="C568" s="25" t="s">
        <v>63</v>
      </c>
      <c r="D568" s="25" t="s">
        <v>57</v>
      </c>
      <c r="E568" s="30">
        <f>E569+E570+E571+E572+E573+E574+E575+E576+E577+E578+E579</f>
        <v>3416152</v>
      </c>
      <c r="F568" s="30">
        <f>F569+F570+F571+F572+F573+F574+F575+F576+F577+F578+F579</f>
        <v>3446446.48</v>
      </c>
      <c r="G568" s="20">
        <f t="shared" si="20"/>
        <v>100.88680128987235</v>
      </c>
      <c r="H568" s="19"/>
      <c r="I568" s="19"/>
      <c r="J568" s="19"/>
    </row>
    <row r="569" spans="1:10" s="5" customFormat="1" ht="13.5" customHeight="1">
      <c r="A569" s="19"/>
      <c r="B569" s="19"/>
      <c r="C569" s="176" t="s">
        <v>194</v>
      </c>
      <c r="D569" s="19" t="s">
        <v>29</v>
      </c>
      <c r="E569" s="24">
        <v>1080930</v>
      </c>
      <c r="F569" s="24">
        <v>1272523.66</v>
      </c>
      <c r="G569" s="23">
        <f t="shared" si="20"/>
        <v>117.72489060346183</v>
      </c>
      <c r="H569" s="19"/>
      <c r="I569" s="19"/>
      <c r="J569" s="19"/>
    </row>
    <row r="570" spans="1:10" s="5" customFormat="1" ht="15" customHeight="1">
      <c r="A570" s="19"/>
      <c r="B570" s="19"/>
      <c r="C570" s="176" t="s">
        <v>195</v>
      </c>
      <c r="D570" s="19" t="s">
        <v>30</v>
      </c>
      <c r="E570" s="24">
        <v>536630</v>
      </c>
      <c r="F570" s="24">
        <v>451166.9</v>
      </c>
      <c r="G570" s="22">
        <f t="shared" si="20"/>
        <v>84.07411065352292</v>
      </c>
      <c r="H570" s="19"/>
      <c r="I570" s="19"/>
      <c r="J570" s="19"/>
    </row>
    <row r="571" spans="1:10" s="5" customFormat="1" ht="13.5" customHeight="1">
      <c r="A571" s="19"/>
      <c r="B571" s="19"/>
      <c r="C571" s="176" t="s">
        <v>196</v>
      </c>
      <c r="D571" s="19" t="s">
        <v>31</v>
      </c>
      <c r="E571" s="24">
        <v>40080</v>
      </c>
      <c r="F571" s="24">
        <v>39101.46</v>
      </c>
      <c r="G571" s="23">
        <f t="shared" si="20"/>
        <v>97.55853293413173</v>
      </c>
      <c r="H571" s="19"/>
      <c r="I571" s="19"/>
      <c r="J571" s="19"/>
    </row>
    <row r="572" spans="1:10" s="5" customFormat="1" ht="18" customHeight="1">
      <c r="A572" s="19"/>
      <c r="B572" s="19"/>
      <c r="C572" s="176" t="s">
        <v>197</v>
      </c>
      <c r="D572" s="19" t="s">
        <v>32</v>
      </c>
      <c r="E572" s="24">
        <v>69160</v>
      </c>
      <c r="F572" s="24">
        <v>83793.05</v>
      </c>
      <c r="G572" s="23">
        <f t="shared" si="20"/>
        <v>121.15825621746674</v>
      </c>
      <c r="H572" s="19"/>
      <c r="I572" s="19"/>
      <c r="J572" s="19"/>
    </row>
    <row r="573" spans="1:10" ht="15">
      <c r="A573" s="19"/>
      <c r="B573" s="19"/>
      <c r="C573" s="176" t="s">
        <v>191</v>
      </c>
      <c r="D573" s="19" t="s">
        <v>58</v>
      </c>
      <c r="E573" s="32">
        <v>3000</v>
      </c>
      <c r="F573" s="32">
        <v>10494.43</v>
      </c>
      <c r="G573" s="22">
        <f t="shared" si="20"/>
        <v>349.81433333333337</v>
      </c>
      <c r="H573" s="19"/>
      <c r="I573" s="19"/>
      <c r="J573" s="19"/>
    </row>
    <row r="574" spans="1:10" ht="15">
      <c r="A574" s="19"/>
      <c r="B574" s="19"/>
      <c r="C574" s="176" t="s">
        <v>198</v>
      </c>
      <c r="D574" s="19" t="s">
        <v>97</v>
      </c>
      <c r="E574" s="32">
        <v>102000</v>
      </c>
      <c r="F574" s="32">
        <v>61686.77</v>
      </c>
      <c r="G574" s="22">
        <f t="shared" si="20"/>
        <v>60.477225490196076</v>
      </c>
      <c r="H574" s="19"/>
      <c r="I574" s="19"/>
      <c r="J574" s="19"/>
    </row>
    <row r="575" spans="1:10" ht="15">
      <c r="A575" s="19"/>
      <c r="B575" s="19"/>
      <c r="C575" s="176" t="s">
        <v>199</v>
      </c>
      <c r="D575" s="19" t="s">
        <v>288</v>
      </c>
      <c r="E575" s="32">
        <v>87500</v>
      </c>
      <c r="F575" s="32">
        <v>3279.15</v>
      </c>
      <c r="G575" s="22">
        <f t="shared" si="20"/>
        <v>3.7476000000000003</v>
      </c>
      <c r="H575" s="19"/>
      <c r="I575" s="19"/>
      <c r="J575" s="19"/>
    </row>
    <row r="576" spans="1:10" ht="19.5" customHeight="1">
      <c r="A576" s="19"/>
      <c r="B576" s="19"/>
      <c r="C576" s="176" t="s">
        <v>205</v>
      </c>
      <c r="D576" s="19" t="s">
        <v>34</v>
      </c>
      <c r="E576" s="32">
        <v>35000</v>
      </c>
      <c r="F576" s="32">
        <v>8949</v>
      </c>
      <c r="G576" s="22">
        <f t="shared" si="20"/>
        <v>25.56857142857143</v>
      </c>
      <c r="H576" s="19"/>
      <c r="I576" s="19"/>
      <c r="J576" s="19"/>
    </row>
    <row r="577" spans="1:10" ht="42.75">
      <c r="A577" s="19"/>
      <c r="B577" s="19"/>
      <c r="C577" s="176" t="s">
        <v>296</v>
      </c>
      <c r="D577" s="177" t="s">
        <v>336</v>
      </c>
      <c r="E577" s="32">
        <v>118750</v>
      </c>
      <c r="F577" s="32">
        <v>152043.95</v>
      </c>
      <c r="G577" s="22">
        <f t="shared" si="20"/>
        <v>128.0370105263158</v>
      </c>
      <c r="H577" s="19"/>
      <c r="I577" s="19"/>
      <c r="J577" s="19"/>
    </row>
    <row r="578" spans="1:10" ht="21" customHeight="1">
      <c r="A578" s="19"/>
      <c r="B578" s="19"/>
      <c r="C578" s="176" t="s">
        <v>209</v>
      </c>
      <c r="D578" s="19" t="s">
        <v>59</v>
      </c>
      <c r="E578" s="32">
        <v>3000</v>
      </c>
      <c r="F578" s="32">
        <v>454.11</v>
      </c>
      <c r="G578" s="22">
        <f t="shared" si="20"/>
        <v>15.137</v>
      </c>
      <c r="H578" s="19"/>
      <c r="I578" s="19"/>
      <c r="J578" s="19"/>
    </row>
    <row r="579" spans="1:10" ht="20.25" customHeight="1">
      <c r="A579" s="19"/>
      <c r="B579" s="19"/>
      <c r="C579" s="176" t="s">
        <v>208</v>
      </c>
      <c r="D579" s="19" t="s">
        <v>60</v>
      </c>
      <c r="E579" s="32">
        <v>1340102</v>
      </c>
      <c r="F579" s="32">
        <v>1362954</v>
      </c>
      <c r="G579" s="23">
        <f t="shared" si="20"/>
        <v>101.70524333222397</v>
      </c>
      <c r="H579" s="19"/>
      <c r="I579" s="19"/>
      <c r="J579" s="19"/>
    </row>
    <row r="580" spans="1:10" ht="15.75">
      <c r="A580" s="19"/>
      <c r="B580" s="19"/>
      <c r="C580" s="25" t="s">
        <v>66</v>
      </c>
      <c r="D580" s="25" t="s">
        <v>62</v>
      </c>
      <c r="E580" s="30">
        <f>E581+E582</f>
        <v>88735</v>
      </c>
      <c r="F580" s="30">
        <f>F581+F582</f>
        <v>69040.03</v>
      </c>
      <c r="G580" s="21">
        <f t="shared" si="20"/>
        <v>77.8047331943427</v>
      </c>
      <c r="H580" s="19"/>
      <c r="I580" s="19"/>
      <c r="J580" s="19"/>
    </row>
    <row r="581" spans="1:21" ht="15.75">
      <c r="A581" s="19"/>
      <c r="B581" s="19"/>
      <c r="C581" s="19"/>
      <c r="D581" s="19" t="s">
        <v>295</v>
      </c>
      <c r="E581" s="32">
        <v>66400</v>
      </c>
      <c r="F581" s="32">
        <v>47315.96</v>
      </c>
      <c r="G581" s="22">
        <f t="shared" si="20"/>
        <v>71.25897590361446</v>
      </c>
      <c r="H581" s="19"/>
      <c r="I581" s="220"/>
      <c r="J581" s="19"/>
      <c r="U581">
        <f>E1386+E573</f>
        <v>3000</v>
      </c>
    </row>
    <row r="582" spans="1:10" ht="30">
      <c r="A582" s="19"/>
      <c r="B582" s="19"/>
      <c r="C582" s="19"/>
      <c r="D582" s="130" t="s">
        <v>335</v>
      </c>
      <c r="E582" s="32">
        <v>22335</v>
      </c>
      <c r="F582" s="32">
        <v>21724.07</v>
      </c>
      <c r="G582" s="22">
        <f t="shared" si="20"/>
        <v>97.26469666442803</v>
      </c>
      <c r="H582" s="19"/>
      <c r="I582" s="19"/>
      <c r="J582" s="19"/>
    </row>
    <row r="583" spans="1:10" ht="15.75">
      <c r="A583" s="19"/>
      <c r="B583" s="19"/>
      <c r="C583" s="25" t="s">
        <v>88</v>
      </c>
      <c r="D583" s="25" t="s">
        <v>64</v>
      </c>
      <c r="E583" s="30">
        <v>1118274.49</v>
      </c>
      <c r="F583" s="30">
        <v>660669.56</v>
      </c>
      <c r="G583" s="20">
        <f t="shared" si="20"/>
        <v>59.07937325834912</v>
      </c>
      <c r="H583" s="19"/>
      <c r="I583" s="19"/>
      <c r="J583" s="19"/>
    </row>
    <row r="584" spans="1:10" ht="30">
      <c r="A584" s="19"/>
      <c r="B584" s="19"/>
      <c r="C584" s="180" t="s">
        <v>206</v>
      </c>
      <c r="D584" s="179" t="s">
        <v>339</v>
      </c>
      <c r="E584" s="129">
        <v>46000</v>
      </c>
      <c r="F584" s="33">
        <v>45974.76</v>
      </c>
      <c r="G584" s="22">
        <f t="shared" si="20"/>
        <v>99.94513043478261</v>
      </c>
      <c r="H584" s="18"/>
      <c r="I584" s="19"/>
      <c r="J584" s="19"/>
    </row>
    <row r="585" spans="1:10" ht="30.75">
      <c r="A585" s="19"/>
      <c r="B585" s="19"/>
      <c r="C585" s="181">
        <v>2700</v>
      </c>
      <c r="D585" s="130" t="s">
        <v>115</v>
      </c>
      <c r="E585" s="32">
        <v>312076.79</v>
      </c>
      <c r="F585" s="32">
        <v>246024.86</v>
      </c>
      <c r="G585" s="21">
        <f>F585/E585*100</f>
        <v>78.83471885236963</v>
      </c>
      <c r="H585" s="19"/>
      <c r="I585" s="19"/>
      <c r="J585" s="19"/>
    </row>
    <row r="586" spans="1:10" ht="15.75">
      <c r="A586" s="19"/>
      <c r="B586" s="19"/>
      <c r="C586" s="19"/>
      <c r="D586" s="19"/>
      <c r="E586" s="32"/>
      <c r="F586" s="32"/>
      <c r="G586" s="21"/>
      <c r="H586" s="19"/>
      <c r="I586" s="19"/>
      <c r="J586" s="19"/>
    </row>
    <row r="587" spans="1:10" ht="15.75">
      <c r="A587" s="25"/>
      <c r="B587" s="25"/>
      <c r="C587" s="25" t="s">
        <v>56</v>
      </c>
      <c r="D587" s="25" t="s">
        <v>290</v>
      </c>
      <c r="E587" s="30">
        <f>E568+E580+E583</f>
        <v>4623161.49</v>
      </c>
      <c r="F587" s="30">
        <f>F568+F580+F583</f>
        <v>4176156.07</v>
      </c>
      <c r="G587" s="21">
        <f>F587/E587*100</f>
        <v>90.33117443621896</v>
      </c>
      <c r="H587" s="25"/>
      <c r="I587" s="25"/>
      <c r="J587" s="25"/>
    </row>
    <row r="588" spans="1:10" ht="15.75">
      <c r="A588" s="25"/>
      <c r="B588" s="25"/>
      <c r="C588" s="25"/>
      <c r="D588" s="25"/>
      <c r="E588" s="30"/>
      <c r="F588" s="30"/>
      <c r="G588" s="20"/>
      <c r="H588" s="25"/>
      <c r="I588" s="25"/>
      <c r="J588" s="25"/>
    </row>
    <row r="589" spans="1:10" ht="15.75">
      <c r="A589" s="19"/>
      <c r="B589" s="19"/>
      <c r="C589" s="25" t="s">
        <v>101</v>
      </c>
      <c r="D589" s="25" t="s">
        <v>81</v>
      </c>
      <c r="E589" s="30">
        <f>E590+E591+E592</f>
        <v>3529653</v>
      </c>
      <c r="F589" s="30">
        <f>F590+F591+F592</f>
        <v>3529653</v>
      </c>
      <c r="G589" s="20">
        <f>F589/E589*100</f>
        <v>100</v>
      </c>
      <c r="H589" s="19"/>
      <c r="I589" s="19"/>
      <c r="J589" s="19"/>
    </row>
    <row r="590" spans="1:10" s="5" customFormat="1" ht="15">
      <c r="A590" s="19"/>
      <c r="B590" s="19"/>
      <c r="C590" s="19"/>
      <c r="D590" s="19" t="s">
        <v>65</v>
      </c>
      <c r="E590" s="32">
        <v>2818330</v>
      </c>
      <c r="F590" s="32">
        <v>2818330</v>
      </c>
      <c r="G590" s="23">
        <f>F590/E590*100</f>
        <v>100</v>
      </c>
      <c r="H590" s="19"/>
      <c r="I590" s="19"/>
      <c r="J590" s="19"/>
    </row>
    <row r="591" spans="1:10" s="5" customFormat="1" ht="15">
      <c r="A591" s="19"/>
      <c r="B591" s="19"/>
      <c r="C591" s="19"/>
      <c r="D591" s="19" t="s">
        <v>82</v>
      </c>
      <c r="E591" s="32">
        <v>707890</v>
      </c>
      <c r="F591" s="32">
        <v>707890</v>
      </c>
      <c r="G591" s="22">
        <f>F591/E591*100</f>
        <v>100</v>
      </c>
      <c r="H591" s="19"/>
      <c r="I591" s="19"/>
      <c r="J591" s="19"/>
    </row>
    <row r="592" spans="1:10" ht="15">
      <c r="A592" s="19"/>
      <c r="B592" s="19"/>
      <c r="C592" s="19"/>
      <c r="D592" s="19" t="s">
        <v>340</v>
      </c>
      <c r="E592" s="32">
        <v>3433</v>
      </c>
      <c r="F592" s="32">
        <v>3433</v>
      </c>
      <c r="G592" s="22">
        <v>100</v>
      </c>
      <c r="H592" s="19"/>
      <c r="I592" s="19"/>
      <c r="J592" s="19"/>
    </row>
    <row r="593" spans="1:10" s="8" customFormat="1" ht="15">
      <c r="A593" s="19"/>
      <c r="B593" s="19"/>
      <c r="C593" s="19"/>
      <c r="D593" s="19"/>
      <c r="E593" s="32"/>
      <c r="F593" s="32"/>
      <c r="G593" s="22"/>
      <c r="H593" s="19"/>
      <c r="I593" s="19"/>
      <c r="J593" s="19"/>
    </row>
    <row r="594" spans="1:10" s="8" customFormat="1" ht="15.75">
      <c r="A594" s="19"/>
      <c r="B594" s="19"/>
      <c r="C594" s="25" t="s">
        <v>105</v>
      </c>
      <c r="D594" s="25" t="s">
        <v>386</v>
      </c>
      <c r="E594" s="30">
        <f>E595+E597+E599+E600</f>
        <v>2217725.92</v>
      </c>
      <c r="F594" s="30">
        <f>F595+F597+F599+F600</f>
        <v>2202746.4699999997</v>
      </c>
      <c r="G594" s="20">
        <f aca="true" t="shared" si="21" ref="G594:G617">F594/E594*100</f>
        <v>99.3245581040961</v>
      </c>
      <c r="H594" s="19"/>
      <c r="I594" s="19"/>
      <c r="J594" s="19"/>
    </row>
    <row r="595" spans="1:10" s="8" customFormat="1" ht="15">
      <c r="A595" s="19"/>
      <c r="B595" s="19"/>
      <c r="C595" s="19" t="s">
        <v>102</v>
      </c>
      <c r="D595" s="19" t="s">
        <v>92</v>
      </c>
      <c r="E595" s="32">
        <v>437915</v>
      </c>
      <c r="F595" s="32">
        <v>427829</v>
      </c>
      <c r="G595" s="22">
        <f t="shared" si="21"/>
        <v>97.69681330851878</v>
      </c>
      <c r="H595" s="19"/>
      <c r="I595" s="19"/>
      <c r="J595" s="19"/>
    </row>
    <row r="596" spans="1:10" s="5" customFormat="1" ht="15.75">
      <c r="A596" s="19"/>
      <c r="B596" s="19"/>
      <c r="C596" s="19"/>
      <c r="D596" s="19" t="s">
        <v>289</v>
      </c>
      <c r="E596" s="32"/>
      <c r="F596" s="32"/>
      <c r="G596" s="21"/>
      <c r="H596" s="19"/>
      <c r="I596" s="19"/>
      <c r="J596" s="19"/>
    </row>
    <row r="597" spans="1:10" s="5" customFormat="1" ht="15">
      <c r="A597" s="19"/>
      <c r="B597" s="19"/>
      <c r="C597" s="19" t="s">
        <v>103</v>
      </c>
      <c r="D597" s="19" t="s">
        <v>93</v>
      </c>
      <c r="E597" s="32">
        <v>1672100.02</v>
      </c>
      <c r="F597" s="32">
        <v>1671408.18</v>
      </c>
      <c r="G597" s="23">
        <f t="shared" si="21"/>
        <v>99.95862448467645</v>
      </c>
      <c r="H597" s="19"/>
      <c r="I597" s="19"/>
      <c r="J597" s="19"/>
    </row>
    <row r="598" spans="1:10" ht="15">
      <c r="A598" s="19"/>
      <c r="B598" s="19"/>
      <c r="C598" s="19"/>
      <c r="D598" s="19" t="s">
        <v>297</v>
      </c>
      <c r="E598" s="32"/>
      <c r="F598" s="32"/>
      <c r="G598" s="23"/>
      <c r="H598" s="19"/>
      <c r="I598" s="19"/>
      <c r="J598" s="19"/>
    </row>
    <row r="599" spans="1:10" ht="30.75">
      <c r="A599" s="19"/>
      <c r="B599" s="19"/>
      <c r="C599" s="19" t="s">
        <v>104</v>
      </c>
      <c r="D599" s="130" t="s">
        <v>298</v>
      </c>
      <c r="E599" s="32">
        <v>23500</v>
      </c>
      <c r="F599" s="32">
        <v>28935.22</v>
      </c>
      <c r="G599" s="23">
        <f t="shared" si="21"/>
        <v>123.12859574468085</v>
      </c>
      <c r="H599" s="19"/>
      <c r="I599" s="220"/>
      <c r="J599" s="19"/>
    </row>
    <row r="600" spans="1:10" ht="15">
      <c r="A600" s="19"/>
      <c r="B600" s="19"/>
      <c r="C600" s="19" t="s">
        <v>299</v>
      </c>
      <c r="D600" s="19" t="s">
        <v>300</v>
      </c>
      <c r="E600" s="32">
        <v>84210.9</v>
      </c>
      <c r="F600" s="32">
        <v>74574.07</v>
      </c>
      <c r="G600" s="22">
        <f>F600/E600*100</f>
        <v>88.5563151563515</v>
      </c>
      <c r="H600" s="19"/>
      <c r="I600" s="19"/>
      <c r="J600" s="19"/>
    </row>
    <row r="601" spans="1:10" ht="15.75">
      <c r="A601" s="19"/>
      <c r="B601" s="19"/>
      <c r="C601" s="19"/>
      <c r="D601" s="19"/>
      <c r="E601" s="32"/>
      <c r="F601" s="32"/>
      <c r="G601" s="20"/>
      <c r="H601" s="19"/>
      <c r="I601" s="19"/>
      <c r="J601" s="19"/>
    </row>
    <row r="602" spans="1:10" ht="15.75">
      <c r="A602" s="19"/>
      <c r="B602" s="19"/>
      <c r="C602" s="25" t="s">
        <v>61</v>
      </c>
      <c r="D602" s="25" t="s">
        <v>301</v>
      </c>
      <c r="E602" s="30">
        <f>E589+E594</f>
        <v>5747378.92</v>
      </c>
      <c r="F602" s="30">
        <f>F589+F594</f>
        <v>5732399.47</v>
      </c>
      <c r="G602" s="21">
        <f t="shared" si="21"/>
        <v>99.73936902006105</v>
      </c>
      <c r="H602" s="19"/>
      <c r="I602" s="19"/>
      <c r="J602" s="19"/>
    </row>
    <row r="603" spans="1:10" ht="15.75">
      <c r="A603" s="19"/>
      <c r="B603" s="19"/>
      <c r="C603" s="25"/>
      <c r="D603" s="25"/>
      <c r="E603" s="30"/>
      <c r="F603" s="30"/>
      <c r="G603" s="21"/>
      <c r="H603" s="19"/>
      <c r="I603" s="19"/>
      <c r="J603" s="19"/>
    </row>
    <row r="604" spans="1:10" ht="15.75">
      <c r="A604" s="19"/>
      <c r="B604" s="19"/>
      <c r="C604" s="25" t="s">
        <v>67</v>
      </c>
      <c r="D604" s="25" t="s">
        <v>111</v>
      </c>
      <c r="E604" s="30">
        <f>E605+E606</f>
        <v>2701645</v>
      </c>
      <c r="F604" s="30">
        <f>F605+F606</f>
        <v>546364.94</v>
      </c>
      <c r="G604" s="21">
        <f t="shared" si="21"/>
        <v>20.223417214326826</v>
      </c>
      <c r="H604" s="19"/>
      <c r="I604" s="19"/>
      <c r="J604" s="19"/>
    </row>
    <row r="605" spans="1:10" ht="30.75" customHeight="1">
      <c r="A605" s="19"/>
      <c r="B605" s="19"/>
      <c r="C605" s="178" t="s">
        <v>337</v>
      </c>
      <c r="D605" s="19" t="s">
        <v>100</v>
      </c>
      <c r="E605" s="32">
        <v>441200</v>
      </c>
      <c r="F605" s="32">
        <v>94564.94</v>
      </c>
      <c r="G605" s="23">
        <f>F605/E605*100</f>
        <v>21.433576609247506</v>
      </c>
      <c r="H605" s="19"/>
      <c r="I605" s="19"/>
      <c r="J605" s="19"/>
    </row>
    <row r="606" spans="1:10" ht="30">
      <c r="A606" s="19"/>
      <c r="B606" s="19"/>
      <c r="C606" s="19"/>
      <c r="D606" s="130" t="s">
        <v>338</v>
      </c>
      <c r="E606" s="32">
        <v>2260445</v>
      </c>
      <c r="F606" s="32">
        <v>451800</v>
      </c>
      <c r="G606" s="23">
        <f>F606/E606*100</f>
        <v>19.987214906799323</v>
      </c>
      <c r="H606" s="19"/>
      <c r="I606" s="19"/>
      <c r="J606" s="19"/>
    </row>
    <row r="607" spans="1:10" ht="15.75">
      <c r="A607" s="19"/>
      <c r="B607" s="19"/>
      <c r="C607" s="19"/>
      <c r="D607" s="19"/>
      <c r="E607" s="19"/>
      <c r="F607" s="19"/>
      <c r="G607" s="21"/>
      <c r="H607" s="19"/>
      <c r="I607" s="19"/>
      <c r="J607" s="19"/>
    </row>
    <row r="608" spans="1:10" ht="15.75">
      <c r="A608" s="19"/>
      <c r="B608" s="19"/>
      <c r="C608" s="19"/>
      <c r="D608" s="19"/>
      <c r="E608" s="19"/>
      <c r="F608" s="19"/>
      <c r="G608" s="21"/>
      <c r="H608" s="19"/>
      <c r="I608" s="19"/>
      <c r="J608" s="19"/>
    </row>
    <row r="609" spans="1:10" ht="15.75">
      <c r="A609" s="25"/>
      <c r="B609" s="25"/>
      <c r="C609" s="25" t="s">
        <v>55</v>
      </c>
      <c r="D609" s="25" t="s">
        <v>107</v>
      </c>
      <c r="E609" s="30">
        <v>10540947.23</v>
      </c>
      <c r="F609" s="30">
        <v>9773162.19</v>
      </c>
      <c r="G609" s="21">
        <f t="shared" si="21"/>
        <v>92.71616655270931</v>
      </c>
      <c r="H609" s="25"/>
      <c r="I609" s="25"/>
      <c r="J609" s="25"/>
    </row>
    <row r="610" spans="1:10" ht="15">
      <c r="A610" s="19"/>
      <c r="B610" s="19"/>
      <c r="C610" s="19"/>
      <c r="D610" s="19" t="s">
        <v>302</v>
      </c>
      <c r="E610" s="32">
        <v>5345862.16</v>
      </c>
      <c r="F610" s="32">
        <v>5271175.35</v>
      </c>
      <c r="G610" s="22">
        <f>F610/E610*100</f>
        <v>98.60290430683307</v>
      </c>
      <c r="H610" s="19"/>
      <c r="I610" s="19"/>
      <c r="J610" s="19"/>
    </row>
    <row r="611" spans="1:10" ht="15">
      <c r="A611" s="19"/>
      <c r="B611" s="19"/>
      <c r="C611" s="19"/>
      <c r="D611" s="19" t="s">
        <v>68</v>
      </c>
      <c r="E611" s="32">
        <v>204847</v>
      </c>
      <c r="F611" s="32">
        <v>169418</v>
      </c>
      <c r="G611" s="22">
        <f t="shared" si="21"/>
        <v>82.70465274082608</v>
      </c>
      <c r="H611" s="19"/>
      <c r="I611" s="19"/>
      <c r="J611" s="19"/>
    </row>
    <row r="612" spans="1:10" ht="15">
      <c r="A612" s="19"/>
      <c r="B612" s="19"/>
      <c r="C612" s="19"/>
      <c r="D612" s="19" t="s">
        <v>69</v>
      </c>
      <c r="E612" s="32">
        <v>106500</v>
      </c>
      <c r="F612" s="32">
        <v>103992.97</v>
      </c>
      <c r="G612" s="22">
        <f t="shared" si="21"/>
        <v>97.64598122065728</v>
      </c>
      <c r="H612" s="19"/>
      <c r="I612" s="19"/>
      <c r="J612" s="19"/>
    </row>
    <row r="613" spans="1:10" ht="15">
      <c r="A613" s="19"/>
      <c r="B613" s="19"/>
      <c r="C613" s="19"/>
      <c r="D613" s="19"/>
      <c r="E613" s="32"/>
      <c r="F613" s="32"/>
      <c r="G613" s="22"/>
      <c r="H613" s="19"/>
      <c r="I613" s="19"/>
      <c r="J613" s="19"/>
    </row>
    <row r="614" spans="1:10" s="8" customFormat="1" ht="15.75">
      <c r="A614" s="25"/>
      <c r="B614" s="25"/>
      <c r="C614" s="25" t="s">
        <v>67</v>
      </c>
      <c r="D614" s="25" t="s">
        <v>108</v>
      </c>
      <c r="E614" s="30">
        <f>E615</f>
        <v>3281807</v>
      </c>
      <c r="F614" s="30">
        <f>F615</f>
        <v>1101712.35</v>
      </c>
      <c r="G614" s="20">
        <f t="shared" si="21"/>
        <v>33.57029679076192</v>
      </c>
      <c r="H614" s="25"/>
      <c r="I614" s="25"/>
      <c r="J614" s="25"/>
    </row>
    <row r="615" spans="1:10" s="8" customFormat="1" ht="15">
      <c r="A615" s="19"/>
      <c r="B615" s="19"/>
      <c r="C615" s="19"/>
      <c r="D615" s="19" t="s">
        <v>70</v>
      </c>
      <c r="E615" s="32">
        <v>3281807</v>
      </c>
      <c r="F615" s="32">
        <v>1101712.35</v>
      </c>
      <c r="G615" s="22">
        <f t="shared" si="21"/>
        <v>33.57029679076192</v>
      </c>
      <c r="H615" s="19"/>
      <c r="I615" s="19"/>
      <c r="J615" s="19"/>
    </row>
    <row r="616" spans="1:10" s="8" customFormat="1" ht="15">
      <c r="A616" s="19"/>
      <c r="B616" s="19"/>
      <c r="C616" s="19"/>
      <c r="D616" s="19"/>
      <c r="E616" s="32"/>
      <c r="F616" s="32"/>
      <c r="G616" s="22"/>
      <c r="H616" s="19"/>
      <c r="I616" s="19"/>
      <c r="J616" s="19"/>
    </row>
    <row r="617" spans="1:10" s="8" customFormat="1" ht="15.75">
      <c r="A617" s="25"/>
      <c r="B617" s="25"/>
      <c r="C617" s="25"/>
      <c r="D617" s="25" t="s">
        <v>109</v>
      </c>
      <c r="E617" s="30">
        <f>E609+E614</f>
        <v>13822754.23</v>
      </c>
      <c r="F617" s="30">
        <f>F609+F614</f>
        <v>10874874.54</v>
      </c>
      <c r="G617" s="20">
        <f t="shared" si="21"/>
        <v>78.67371696733119</v>
      </c>
      <c r="H617" s="25"/>
      <c r="I617" s="25"/>
      <c r="J617" s="25"/>
    </row>
    <row r="618" spans="1:10" s="5" customFormat="1" ht="15.75">
      <c r="A618" s="19"/>
      <c r="B618" s="19"/>
      <c r="C618" s="19"/>
      <c r="D618" s="19"/>
      <c r="E618" s="31"/>
      <c r="F618" s="31"/>
      <c r="G618" s="25"/>
      <c r="H618" s="19"/>
      <c r="I618" s="19"/>
      <c r="J618" s="19"/>
    </row>
    <row r="619" spans="1:10" ht="15.75">
      <c r="A619" s="19"/>
      <c r="B619" s="19"/>
      <c r="C619" s="19"/>
      <c r="D619" s="130"/>
      <c r="E619" s="31"/>
      <c r="F619" s="31"/>
      <c r="G619" s="25"/>
      <c r="H619" s="19"/>
      <c r="I619" s="19"/>
      <c r="J619" s="19"/>
    </row>
    <row r="620" spans="1:10" ht="15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</row>
    <row r="621" spans="1:10" s="5" customFormat="1" ht="16.5" thickBo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</row>
    <row r="622" spans="1:10" ht="15.75">
      <c r="A622" s="182"/>
      <c r="B622" s="183"/>
      <c r="C622" s="183"/>
      <c r="D622" s="184" t="s">
        <v>341</v>
      </c>
      <c r="E622" s="185"/>
      <c r="F622" s="186" t="s">
        <v>342</v>
      </c>
      <c r="G622" s="187"/>
      <c r="H622" s="185"/>
      <c r="I622" s="186" t="s">
        <v>343</v>
      </c>
      <c r="J622" s="188"/>
    </row>
    <row r="623" spans="1:10" ht="15.75" customHeight="1">
      <c r="A623" s="189"/>
      <c r="B623" s="190" t="s">
        <v>0</v>
      </c>
      <c r="C623" s="190" t="s">
        <v>344</v>
      </c>
      <c r="D623" s="191" t="s">
        <v>345</v>
      </c>
      <c r="E623" s="192" t="s">
        <v>346</v>
      </c>
      <c r="F623" s="192" t="s">
        <v>347</v>
      </c>
      <c r="G623" s="193" t="s">
        <v>348</v>
      </c>
      <c r="H623" s="192" t="s">
        <v>346</v>
      </c>
      <c r="I623" s="192" t="s">
        <v>347</v>
      </c>
      <c r="J623" s="194" t="s">
        <v>348</v>
      </c>
    </row>
    <row r="624" spans="1:10" ht="15.75">
      <c r="A624" s="189"/>
      <c r="B624" s="195" t="s">
        <v>287</v>
      </c>
      <c r="C624" s="195"/>
      <c r="D624" s="196" t="s">
        <v>349</v>
      </c>
      <c r="E624" s="192">
        <f>E625</f>
        <v>100101.02</v>
      </c>
      <c r="F624" s="192">
        <f>F625</f>
        <v>100099.92</v>
      </c>
      <c r="G624" s="192">
        <v>100</v>
      </c>
      <c r="H624" s="192">
        <f>H625</f>
        <v>100101.02</v>
      </c>
      <c r="I624" s="192">
        <f>I625</f>
        <v>100099.92</v>
      </c>
      <c r="J624" s="192">
        <f aca="true" t="shared" si="22" ref="J624:J629">I624/H624*100</f>
        <v>99.99890111009857</v>
      </c>
    </row>
    <row r="625" spans="1:10" ht="15.75">
      <c r="A625" s="189"/>
      <c r="B625" s="195"/>
      <c r="C625" s="195" t="s">
        <v>350</v>
      </c>
      <c r="D625" s="196" t="s">
        <v>173</v>
      </c>
      <c r="E625" s="197">
        <v>100101.02</v>
      </c>
      <c r="F625" s="197">
        <v>100099.92</v>
      </c>
      <c r="G625" s="197">
        <v>100</v>
      </c>
      <c r="H625" s="197">
        <v>100101.02</v>
      </c>
      <c r="I625" s="197">
        <v>100099.92</v>
      </c>
      <c r="J625" s="197">
        <f t="shared" si="22"/>
        <v>99.99890111009857</v>
      </c>
    </row>
    <row r="626" spans="1:10" ht="15.75">
      <c r="A626" s="189"/>
      <c r="B626" s="195" t="s">
        <v>351</v>
      </c>
      <c r="C626" s="195"/>
      <c r="D626" s="196" t="s">
        <v>352</v>
      </c>
      <c r="E626" s="192">
        <f>E627+E628</f>
        <v>45247</v>
      </c>
      <c r="F626" s="192">
        <f>F627+F628</f>
        <v>45198.86</v>
      </c>
      <c r="G626" s="192">
        <f>F626/E626*100</f>
        <v>99.89360620593631</v>
      </c>
      <c r="H626" s="192">
        <f>H627+H628</f>
        <v>45247</v>
      </c>
      <c r="I626" s="192">
        <f>I627+I628</f>
        <v>45198.86</v>
      </c>
      <c r="J626" s="198">
        <f t="shared" si="22"/>
        <v>99.89360620593631</v>
      </c>
    </row>
    <row r="627" spans="1:10" ht="15.75">
      <c r="A627" s="189"/>
      <c r="B627" s="195"/>
      <c r="C627" s="195" t="s">
        <v>353</v>
      </c>
      <c r="D627" s="196" t="s">
        <v>156</v>
      </c>
      <c r="E627" s="197">
        <v>21878</v>
      </c>
      <c r="F627" s="197">
        <v>21878</v>
      </c>
      <c r="G627" s="197">
        <f>F627/E627*100</f>
        <v>100</v>
      </c>
      <c r="H627" s="197">
        <v>21878</v>
      </c>
      <c r="I627" s="197">
        <v>21878</v>
      </c>
      <c r="J627" s="199">
        <f t="shared" si="22"/>
        <v>100</v>
      </c>
    </row>
    <row r="628" spans="1:10" ht="15.75">
      <c r="A628" s="189"/>
      <c r="B628" s="195"/>
      <c r="C628" s="195" t="s">
        <v>368</v>
      </c>
      <c r="D628" s="196" t="s">
        <v>369</v>
      </c>
      <c r="E628" s="197">
        <v>23369</v>
      </c>
      <c r="F628" s="197">
        <v>23320.86</v>
      </c>
      <c r="G628" s="197">
        <v>100</v>
      </c>
      <c r="H628" s="197">
        <v>23369</v>
      </c>
      <c r="I628" s="197">
        <v>23320.86</v>
      </c>
      <c r="J628" s="199">
        <f t="shared" si="22"/>
        <v>99.79400059908427</v>
      </c>
    </row>
    <row r="629" spans="1:10" ht="47.25">
      <c r="A629" s="189"/>
      <c r="B629" s="195" t="s">
        <v>354</v>
      </c>
      <c r="C629" s="195"/>
      <c r="D629" s="196" t="s">
        <v>355</v>
      </c>
      <c r="E629" s="192">
        <f>E630+E631+E632</f>
        <v>5807</v>
      </c>
      <c r="F629" s="192">
        <f>F630+F631+F632</f>
        <v>5635.94</v>
      </c>
      <c r="G629" s="192">
        <f>F629/E629*100</f>
        <v>97.05424487687273</v>
      </c>
      <c r="H629" s="192">
        <f>H630+H631+H632</f>
        <v>5807</v>
      </c>
      <c r="I629" s="192">
        <f>I630+I631+I632</f>
        <v>5635.94</v>
      </c>
      <c r="J629" s="198">
        <f t="shared" si="22"/>
        <v>97.05424487687273</v>
      </c>
    </row>
    <row r="630" spans="1:10" ht="31.5">
      <c r="A630" s="189"/>
      <c r="B630" s="195"/>
      <c r="C630" s="195" t="s">
        <v>356</v>
      </c>
      <c r="D630" s="196" t="s">
        <v>357</v>
      </c>
      <c r="E630" s="197">
        <v>506</v>
      </c>
      <c r="F630" s="197">
        <v>494.94</v>
      </c>
      <c r="G630" s="197">
        <v>100</v>
      </c>
      <c r="H630" s="197">
        <v>506</v>
      </c>
      <c r="I630" s="197">
        <v>494.94</v>
      </c>
      <c r="J630" s="199">
        <f>I630/H630*100</f>
        <v>97.81422924901186</v>
      </c>
    </row>
    <row r="631" spans="1:10" ht="15.75">
      <c r="A631" s="189"/>
      <c r="B631" s="195"/>
      <c r="C631" s="195" t="s">
        <v>379</v>
      </c>
      <c r="D631" s="196" t="s">
        <v>380</v>
      </c>
      <c r="E631" s="197">
        <v>5301</v>
      </c>
      <c r="F631" s="197">
        <v>5141</v>
      </c>
      <c r="G631" s="197">
        <v>98.76</v>
      </c>
      <c r="H631" s="197">
        <v>5301</v>
      </c>
      <c r="I631" s="197">
        <v>5141</v>
      </c>
      <c r="J631" s="199">
        <f>I631/H631*100</f>
        <v>96.98170156574231</v>
      </c>
    </row>
    <row r="632" spans="1:10" ht="15.75">
      <c r="A632" s="189"/>
      <c r="B632" s="195"/>
      <c r="C632" s="195" t="s">
        <v>370</v>
      </c>
      <c r="D632" s="196" t="s">
        <v>371</v>
      </c>
      <c r="E632" s="197">
        <v>0</v>
      </c>
      <c r="F632" s="197">
        <v>0</v>
      </c>
      <c r="G632" s="197">
        <v>0</v>
      </c>
      <c r="H632" s="197">
        <v>0</v>
      </c>
      <c r="I632" s="197">
        <v>0</v>
      </c>
      <c r="J632" s="199">
        <v>0</v>
      </c>
    </row>
    <row r="633" spans="1:10" ht="31.5">
      <c r="A633" s="189"/>
      <c r="B633" s="195" t="s">
        <v>358</v>
      </c>
      <c r="C633" s="195"/>
      <c r="D633" s="196" t="s">
        <v>359</v>
      </c>
      <c r="E633" s="192">
        <f>E634</f>
        <v>0</v>
      </c>
      <c r="F633" s="192">
        <f>F634</f>
        <v>0</v>
      </c>
      <c r="G633" s="192">
        <v>100</v>
      </c>
      <c r="H633" s="192">
        <v>0</v>
      </c>
      <c r="I633" s="192">
        <v>0</v>
      </c>
      <c r="J633" s="198">
        <v>0</v>
      </c>
    </row>
    <row r="634" spans="1:10" ht="15.75">
      <c r="A634" s="189"/>
      <c r="B634" s="195"/>
      <c r="C634" s="195" t="s">
        <v>360</v>
      </c>
      <c r="D634" s="196" t="s">
        <v>361</v>
      </c>
      <c r="E634" s="197">
        <v>0</v>
      </c>
      <c r="F634" s="197">
        <v>0</v>
      </c>
      <c r="G634" s="197">
        <v>0</v>
      </c>
      <c r="H634" s="197">
        <v>0</v>
      </c>
      <c r="I634" s="197">
        <v>0</v>
      </c>
      <c r="J634" s="199">
        <v>0</v>
      </c>
    </row>
    <row r="635" spans="1:10" ht="15.75">
      <c r="A635" s="189"/>
      <c r="B635" s="195" t="s">
        <v>362</v>
      </c>
      <c r="C635" s="195"/>
      <c r="D635" s="196" t="s">
        <v>363</v>
      </c>
      <c r="E635" s="192">
        <f>E636+E637+E638+E639</f>
        <v>1520945</v>
      </c>
      <c r="F635" s="192">
        <f>F636+F637+F638+F639</f>
        <v>1520473.46</v>
      </c>
      <c r="G635" s="192">
        <f>F635/E635*100</f>
        <v>99.9689969065285</v>
      </c>
      <c r="H635" s="192">
        <f>H636+H637+H638+H639</f>
        <v>1520945</v>
      </c>
      <c r="I635" s="192">
        <f>I636+I637+I638+I639</f>
        <v>1520473.46</v>
      </c>
      <c r="J635" s="198">
        <f aca="true" t="shared" si="23" ref="J635:J640">I635/H635*100</f>
        <v>99.9689969065285</v>
      </c>
    </row>
    <row r="636" spans="1:10" ht="47.25">
      <c r="A636" s="189"/>
      <c r="B636" s="195"/>
      <c r="C636" s="195" t="s">
        <v>364</v>
      </c>
      <c r="D636" s="196" t="s">
        <v>365</v>
      </c>
      <c r="E636" s="197">
        <v>1488096</v>
      </c>
      <c r="F636" s="197">
        <v>1488006.06</v>
      </c>
      <c r="G636" s="197">
        <f>F636/E636*100</f>
        <v>99.99395603509451</v>
      </c>
      <c r="H636" s="197">
        <v>1488096</v>
      </c>
      <c r="I636" s="197">
        <v>1488006.06</v>
      </c>
      <c r="J636" s="199">
        <f t="shared" si="23"/>
        <v>99.99395603509451</v>
      </c>
    </row>
    <row r="637" spans="1:10" ht="63">
      <c r="A637" s="189"/>
      <c r="B637" s="195"/>
      <c r="C637" s="195" t="s">
        <v>366</v>
      </c>
      <c r="D637" s="196" t="s">
        <v>243</v>
      </c>
      <c r="E637" s="197">
        <v>11888</v>
      </c>
      <c r="F637" s="197">
        <v>11606.4</v>
      </c>
      <c r="G637" s="197">
        <f>F637/E637*100</f>
        <v>97.63122476446837</v>
      </c>
      <c r="H637" s="197">
        <v>11888</v>
      </c>
      <c r="I637" s="197">
        <v>11606.4</v>
      </c>
      <c r="J637" s="199">
        <f t="shared" si="23"/>
        <v>97.63122476446837</v>
      </c>
    </row>
    <row r="638" spans="1:10" ht="15.75">
      <c r="A638" s="205"/>
      <c r="B638" s="206"/>
      <c r="C638" s="206" t="s">
        <v>372</v>
      </c>
      <c r="D638" s="207" t="s">
        <v>373</v>
      </c>
      <c r="E638" s="208">
        <v>12061</v>
      </c>
      <c r="F638" s="208">
        <v>12061</v>
      </c>
      <c r="G638" s="208">
        <v>76.02</v>
      </c>
      <c r="H638" s="208">
        <v>12061</v>
      </c>
      <c r="I638" s="208">
        <v>12061</v>
      </c>
      <c r="J638" s="209">
        <f t="shared" si="23"/>
        <v>100</v>
      </c>
    </row>
    <row r="639" spans="1:10" ht="15.75">
      <c r="A639" s="205"/>
      <c r="B639" s="206"/>
      <c r="C639" s="206" t="s">
        <v>381</v>
      </c>
      <c r="D639" s="207"/>
      <c r="E639" s="208">
        <v>8900</v>
      </c>
      <c r="F639" s="208">
        <v>8800</v>
      </c>
      <c r="G639" s="208"/>
      <c r="H639" s="208">
        <v>8900</v>
      </c>
      <c r="I639" s="208">
        <v>8800</v>
      </c>
      <c r="J639" s="209">
        <f t="shared" si="23"/>
        <v>98.87640449438202</v>
      </c>
    </row>
    <row r="640" spans="1:10" ht="16.5" thickBot="1">
      <c r="A640" s="200"/>
      <c r="B640" s="201"/>
      <c r="C640" s="201"/>
      <c r="D640" s="202" t="s">
        <v>367</v>
      </c>
      <c r="E640" s="203">
        <f>E624+E626+E629+E633+E635</f>
        <v>1672100.02</v>
      </c>
      <c r="F640" s="203">
        <f>F624+F626+F629+F633+F635</f>
        <v>1671408.18</v>
      </c>
      <c r="G640" s="203">
        <f>F640/E640*100</f>
        <v>99.95862448467645</v>
      </c>
      <c r="H640" s="203">
        <f>H624+H626+H629+H633+H635</f>
        <v>1672100.02</v>
      </c>
      <c r="I640" s="203">
        <f>I624+I626+I629+I633+I635</f>
        <v>1671408.18</v>
      </c>
      <c r="J640" s="204">
        <f t="shared" si="23"/>
        <v>99.95862448467645</v>
      </c>
    </row>
    <row r="641" spans="1:10" ht="15.75">
      <c r="A641" s="11"/>
      <c r="B641" s="11"/>
      <c r="C641" s="11"/>
      <c r="D641" s="210" t="s">
        <v>375</v>
      </c>
      <c r="F641" s="11"/>
      <c r="G641" s="11"/>
      <c r="H641" s="11"/>
      <c r="I641" s="11"/>
      <c r="J641" s="11"/>
    </row>
    <row r="642" spans="1:10" ht="15.75">
      <c r="A642" s="11"/>
      <c r="B642" s="11"/>
      <c r="C642" s="11"/>
      <c r="D642" s="211" t="s">
        <v>374</v>
      </c>
      <c r="F642" s="11"/>
      <c r="G642" s="11"/>
      <c r="H642" s="11"/>
      <c r="I642" s="11"/>
      <c r="J642" s="11"/>
    </row>
    <row r="643" spans="1:10" ht="15.75">
      <c r="A643" s="11"/>
      <c r="B643" s="11"/>
      <c r="C643" s="11"/>
      <c r="E643" s="211"/>
      <c r="F643" s="11"/>
      <c r="G643" s="11"/>
      <c r="H643" s="11"/>
      <c r="I643" s="11"/>
      <c r="J643" s="11"/>
    </row>
    <row r="644" spans="1:10" ht="15.75">
      <c r="A644" s="11"/>
      <c r="B644" s="11"/>
      <c r="C644" s="11"/>
      <c r="D644" s="11"/>
      <c r="E644" s="11"/>
      <c r="F644" s="11"/>
      <c r="G644" s="11"/>
      <c r="H644" s="11"/>
      <c r="I644" s="11"/>
      <c r="J644" s="11"/>
    </row>
    <row r="645" spans="1:10" ht="15.75">
      <c r="A645" s="11"/>
      <c r="B645" s="11"/>
      <c r="C645" s="11"/>
      <c r="D645" s="11"/>
      <c r="E645" s="11"/>
      <c r="F645" s="11"/>
      <c r="G645" s="11"/>
      <c r="H645" s="11"/>
      <c r="I645" s="11"/>
      <c r="J645" s="11"/>
    </row>
    <row r="646" spans="1:10" ht="15.75">
      <c r="A646" s="11"/>
      <c r="B646" s="11"/>
      <c r="C646" s="11"/>
      <c r="D646" s="11"/>
      <c r="E646" s="11"/>
      <c r="F646" s="11"/>
      <c r="G646" s="11"/>
      <c r="H646" s="11"/>
      <c r="I646" s="11"/>
      <c r="J646" s="11"/>
    </row>
    <row r="647" spans="1:10" ht="15.75">
      <c r="A647" s="11"/>
      <c r="B647" s="11"/>
      <c r="C647" s="11"/>
      <c r="D647" s="11"/>
      <c r="E647" s="11"/>
      <c r="F647" s="11"/>
      <c r="G647" s="11"/>
      <c r="H647" s="11"/>
      <c r="I647" s="11"/>
      <c r="J647" s="11"/>
    </row>
    <row r="648" spans="1:10" ht="15.75">
      <c r="A648" s="11"/>
      <c r="B648" s="11"/>
      <c r="C648" s="11"/>
      <c r="D648" s="11"/>
      <c r="E648" s="11"/>
      <c r="F648" s="11"/>
      <c r="G648" s="11"/>
      <c r="H648" s="11"/>
      <c r="I648" s="11"/>
      <c r="J648" s="11"/>
    </row>
    <row r="649" spans="1:10" ht="15.75">
      <c r="A649" s="11"/>
      <c r="B649" s="11"/>
      <c r="C649" s="11"/>
      <c r="D649" s="11"/>
      <c r="E649" s="11"/>
      <c r="F649" s="11"/>
      <c r="G649" s="11"/>
      <c r="H649" s="11"/>
      <c r="I649" s="11"/>
      <c r="J649" s="11"/>
    </row>
    <row r="650" spans="1:10" ht="15.75">
      <c r="A650" s="11"/>
      <c r="B650" s="11"/>
      <c r="C650" s="11"/>
      <c r="D650" s="11"/>
      <c r="E650" s="11"/>
      <c r="F650" s="11"/>
      <c r="G650" s="11"/>
      <c r="H650" s="11"/>
      <c r="I650" s="11"/>
      <c r="J650" s="11"/>
    </row>
    <row r="651" spans="1:10" ht="15.75">
      <c r="A651" s="11"/>
      <c r="B651" s="11"/>
      <c r="C651" s="11"/>
      <c r="D651" s="11"/>
      <c r="E651" s="11"/>
      <c r="F651" s="11"/>
      <c r="G651" s="11"/>
      <c r="H651" s="11"/>
      <c r="I651" s="11"/>
      <c r="J651" s="11"/>
    </row>
    <row r="652" spans="1:10" ht="15.75">
      <c r="A652" s="11"/>
      <c r="B652" s="11"/>
      <c r="C652" s="11"/>
      <c r="D652" s="11"/>
      <c r="E652" s="11"/>
      <c r="F652" s="11"/>
      <c r="G652" s="11"/>
      <c r="H652" s="11"/>
      <c r="I652" s="11"/>
      <c r="J652" s="11"/>
    </row>
    <row r="653" spans="1:10" ht="15.75">
      <c r="A653" s="11"/>
      <c r="B653" s="11"/>
      <c r="C653" s="11"/>
      <c r="D653" s="11"/>
      <c r="E653" s="11"/>
      <c r="F653" s="11"/>
      <c r="G653" s="11"/>
      <c r="H653" s="11"/>
      <c r="I653" s="11"/>
      <c r="J653" s="11"/>
    </row>
    <row r="654" spans="1:10" ht="15.75">
      <c r="A654" s="11"/>
      <c r="B654" s="11"/>
      <c r="C654" s="11"/>
      <c r="D654" s="11"/>
      <c r="E654" s="11"/>
      <c r="F654" s="11"/>
      <c r="G654" s="11"/>
      <c r="H654" s="11"/>
      <c r="I654" s="11"/>
      <c r="J654" s="11"/>
    </row>
    <row r="655" spans="1:10" ht="15.75">
      <c r="A655" s="11"/>
      <c r="B655" s="11"/>
      <c r="C655" s="11"/>
      <c r="D655" s="11"/>
      <c r="E655" s="11"/>
      <c r="F655" s="11"/>
      <c r="G655" s="11"/>
      <c r="H655" s="11"/>
      <c r="I655" s="11"/>
      <c r="J655" s="11"/>
    </row>
    <row r="656" spans="1:10" ht="15.75">
      <c r="A656" s="11"/>
      <c r="B656" s="11"/>
      <c r="C656" s="11"/>
      <c r="D656" s="11"/>
      <c r="E656" s="11"/>
      <c r="F656" s="11"/>
      <c r="G656" s="11"/>
      <c r="H656" s="11"/>
      <c r="I656" s="11"/>
      <c r="J656" s="11"/>
    </row>
    <row r="657" spans="1:10" ht="15.75">
      <c r="A657" s="11"/>
      <c r="B657" s="11"/>
      <c r="C657" s="11"/>
      <c r="D657" s="11"/>
      <c r="E657" s="11"/>
      <c r="F657" s="11"/>
      <c r="G657" s="11"/>
      <c r="H657" s="11"/>
      <c r="I657" s="11"/>
      <c r="J657" s="11"/>
    </row>
    <row r="658" spans="1:10" ht="15.75">
      <c r="A658" s="11"/>
      <c r="B658" s="11"/>
      <c r="C658" s="11"/>
      <c r="D658" s="11"/>
      <c r="E658" s="11"/>
      <c r="F658" s="11"/>
      <c r="G658" s="11"/>
      <c r="H658" s="11"/>
      <c r="I658" s="11"/>
      <c r="J658" s="11"/>
    </row>
    <row r="659" spans="1:10" ht="15.75">
      <c r="A659" s="11"/>
      <c r="B659" s="11"/>
      <c r="C659" s="11"/>
      <c r="D659" s="11"/>
      <c r="E659" s="11"/>
      <c r="F659" s="11"/>
      <c r="G659" s="11"/>
      <c r="H659" s="11"/>
      <c r="I659" s="11"/>
      <c r="J659" s="11"/>
    </row>
    <row r="660" spans="1:10" ht="15.75">
      <c r="A660" s="11"/>
      <c r="B660" s="11"/>
      <c r="C660" s="11"/>
      <c r="D660" s="11"/>
      <c r="E660" s="11"/>
      <c r="F660" s="11"/>
      <c r="G660" s="11"/>
      <c r="H660" s="11"/>
      <c r="I660" s="11"/>
      <c r="J660" s="11"/>
    </row>
    <row r="661" spans="1:10" ht="15.75">
      <c r="A661" s="11"/>
      <c r="B661" s="11"/>
      <c r="C661" s="11"/>
      <c r="D661" s="11"/>
      <c r="E661" s="11"/>
      <c r="F661" s="11"/>
      <c r="G661" s="11"/>
      <c r="H661" s="11"/>
      <c r="I661" s="11"/>
      <c r="J661" s="11"/>
    </row>
    <row r="662" spans="1:10" ht="15.75">
      <c r="A662" s="11"/>
      <c r="B662" s="11"/>
      <c r="C662" s="11"/>
      <c r="D662" s="11"/>
      <c r="E662" s="11"/>
      <c r="F662" s="11"/>
      <c r="G662" s="11"/>
      <c r="H662" s="11"/>
      <c r="I662" s="11"/>
      <c r="J662" s="11"/>
    </row>
    <row r="663" spans="1:10" ht="15.75">
      <c r="A663" s="11"/>
      <c r="B663" s="11"/>
      <c r="C663" s="11"/>
      <c r="D663" s="11"/>
      <c r="E663" s="11"/>
      <c r="F663" s="11"/>
      <c r="G663" s="11"/>
      <c r="H663" s="11"/>
      <c r="I663" s="11"/>
      <c r="J663" s="11"/>
    </row>
    <row r="664" spans="1:10" ht="15.75">
      <c r="A664" s="11"/>
      <c r="B664" s="11"/>
      <c r="C664" s="11"/>
      <c r="D664" s="11"/>
      <c r="E664" s="11"/>
      <c r="F664" s="11"/>
      <c r="G664" s="11"/>
      <c r="H664" s="11"/>
      <c r="I664" s="11"/>
      <c r="J664" s="11"/>
    </row>
    <row r="665" spans="1:10" ht="15.75">
      <c r="A665" s="11"/>
      <c r="B665" s="11"/>
      <c r="C665" s="11"/>
      <c r="D665" s="11"/>
      <c r="E665" s="11"/>
      <c r="F665" s="11"/>
      <c r="G665" s="11"/>
      <c r="H665" s="11"/>
      <c r="I665" s="11"/>
      <c r="J665" s="11"/>
    </row>
    <row r="666" spans="1:10" ht="15.75">
      <c r="A666" s="11"/>
      <c r="B666" s="11"/>
      <c r="C666" s="11"/>
      <c r="D666" s="11"/>
      <c r="E666" s="11"/>
      <c r="F666" s="11"/>
      <c r="G666" s="11"/>
      <c r="H666" s="11"/>
      <c r="I666" s="11"/>
      <c r="J666" s="11"/>
    </row>
    <row r="667" spans="1:10" ht="15.75">
      <c r="A667" s="11"/>
      <c r="B667" s="11"/>
      <c r="C667" s="11"/>
      <c r="D667" s="11"/>
      <c r="E667" s="11"/>
      <c r="F667" s="11"/>
      <c r="G667" s="11"/>
      <c r="H667" s="11"/>
      <c r="I667" s="11"/>
      <c r="J667" s="11"/>
    </row>
    <row r="668" spans="1:10" ht="15.75">
      <c r="A668" s="11"/>
      <c r="B668" s="11"/>
      <c r="C668" s="11"/>
      <c r="D668" s="11"/>
      <c r="E668" s="11"/>
      <c r="F668" s="11"/>
      <c r="G668" s="11"/>
      <c r="H668" s="11"/>
      <c r="I668" s="11"/>
      <c r="J668" s="11"/>
    </row>
    <row r="669" spans="1:10" ht="15.75">
      <c r="A669" s="11"/>
      <c r="B669" s="11"/>
      <c r="C669" s="11"/>
      <c r="D669" s="11"/>
      <c r="E669" s="11"/>
      <c r="F669" s="11"/>
      <c r="G669" s="11"/>
      <c r="H669" s="11"/>
      <c r="I669" s="11"/>
      <c r="J669" s="11"/>
    </row>
    <row r="670" spans="1:10" ht="15.75">
      <c r="A670" s="11"/>
      <c r="B670" s="11"/>
      <c r="C670" s="11"/>
      <c r="D670" s="11"/>
      <c r="E670" s="11"/>
      <c r="F670" s="11"/>
      <c r="G670" s="11"/>
      <c r="H670" s="11"/>
      <c r="I670" s="11"/>
      <c r="J670" s="11"/>
    </row>
    <row r="671" spans="1:10" ht="15.75">
      <c r="A671" s="11"/>
      <c r="B671" s="11"/>
      <c r="C671" s="11"/>
      <c r="D671" s="11"/>
      <c r="E671" s="11"/>
      <c r="F671" s="11"/>
      <c r="G671" s="11"/>
      <c r="H671" s="11"/>
      <c r="I671" s="11"/>
      <c r="J671" s="11"/>
    </row>
    <row r="672" spans="1:10" ht="15.75">
      <c r="A672" s="11"/>
      <c r="B672" s="11"/>
      <c r="C672" s="11"/>
      <c r="D672" s="11"/>
      <c r="E672" s="11"/>
      <c r="F672" s="11"/>
      <c r="G672" s="11"/>
      <c r="H672" s="11"/>
      <c r="I672" s="11"/>
      <c r="J672" s="11"/>
    </row>
    <row r="673" spans="1:10" ht="15.75">
      <c r="A673" s="11"/>
      <c r="B673" s="11"/>
      <c r="C673" s="11"/>
      <c r="D673" s="11"/>
      <c r="E673" s="11"/>
      <c r="F673" s="11"/>
      <c r="G673" s="11"/>
      <c r="H673" s="11"/>
      <c r="I673" s="11"/>
      <c r="J673" s="11"/>
    </row>
    <row r="674" spans="1:10" ht="15.75">
      <c r="A674" s="11"/>
      <c r="B674" s="11"/>
      <c r="C674" s="11"/>
      <c r="D674" s="11"/>
      <c r="E674" s="11"/>
      <c r="F674" s="11"/>
      <c r="G674" s="11"/>
      <c r="H674" s="11"/>
      <c r="I674" s="11"/>
      <c r="J674" s="11"/>
    </row>
    <row r="675" spans="1:10" ht="15.75">
      <c r="A675" s="11"/>
      <c r="B675" s="11"/>
      <c r="C675" s="11"/>
      <c r="D675" s="11"/>
      <c r="E675" s="11"/>
      <c r="F675" s="11"/>
      <c r="G675" s="11"/>
      <c r="H675" s="11"/>
      <c r="I675" s="11"/>
      <c r="J675" s="11"/>
    </row>
    <row r="676" spans="1:10" ht="15.75">
      <c r="A676" s="11"/>
      <c r="B676" s="11"/>
      <c r="C676" s="11"/>
      <c r="D676" s="11"/>
      <c r="E676" s="11"/>
      <c r="F676" s="11"/>
      <c r="G676" s="11"/>
      <c r="H676" s="11"/>
      <c r="I676" s="11"/>
      <c r="J676" s="11"/>
    </row>
    <row r="677" spans="1:10" ht="15.75">
      <c r="A677" s="11"/>
      <c r="B677" s="11"/>
      <c r="C677" s="11"/>
      <c r="D677" s="11"/>
      <c r="E677" s="11"/>
      <c r="F677" s="11"/>
      <c r="G677" s="11"/>
      <c r="H677" s="11"/>
      <c r="I677" s="11"/>
      <c r="J677" s="11"/>
    </row>
    <row r="678" spans="1:10" ht="15.75">
      <c r="A678" s="11"/>
      <c r="B678" s="11"/>
      <c r="C678" s="11"/>
      <c r="D678" s="11"/>
      <c r="E678" s="11"/>
      <c r="F678" s="11"/>
      <c r="G678" s="11"/>
      <c r="H678" s="11"/>
      <c r="I678" s="11"/>
      <c r="J678" s="11"/>
    </row>
    <row r="679" spans="1:10" ht="15.75">
      <c r="A679" s="11"/>
      <c r="B679" s="11"/>
      <c r="C679" s="11"/>
      <c r="D679" s="11"/>
      <c r="E679" s="11"/>
      <c r="F679" s="11"/>
      <c r="G679" s="11"/>
      <c r="H679" s="11"/>
      <c r="I679" s="11"/>
      <c r="J679" s="11"/>
    </row>
    <row r="680" spans="1:10" ht="15.75">
      <c r="A680" s="11"/>
      <c r="B680" s="11"/>
      <c r="C680" s="11"/>
      <c r="D680" s="11"/>
      <c r="E680" s="11"/>
      <c r="F680" s="11"/>
      <c r="G680" s="11"/>
      <c r="H680" s="11"/>
      <c r="I680" s="11"/>
      <c r="J680" s="11"/>
    </row>
    <row r="681" spans="1:10" ht="15.75">
      <c r="A681" s="11"/>
      <c r="B681" s="11"/>
      <c r="C681" s="11"/>
      <c r="D681" s="11"/>
      <c r="E681" s="11"/>
      <c r="F681" s="11"/>
      <c r="G681" s="11"/>
      <c r="H681" s="11"/>
      <c r="I681" s="11"/>
      <c r="J681" s="11"/>
    </row>
    <row r="682" spans="1:10" ht="15.75">
      <c r="A682" s="11"/>
      <c r="B682" s="11"/>
      <c r="C682" s="11"/>
      <c r="D682" s="11"/>
      <c r="E682" s="11"/>
      <c r="F682" s="11"/>
      <c r="G682" s="11"/>
      <c r="H682" s="11"/>
      <c r="I682" s="11"/>
      <c r="J682" s="11"/>
    </row>
    <row r="683" spans="1:10" ht="15.75">
      <c r="A683" s="11"/>
      <c r="B683" s="11"/>
      <c r="C683" s="11"/>
      <c r="D683" s="11"/>
      <c r="E683" s="11"/>
      <c r="F683" s="11"/>
      <c r="G683" s="11"/>
      <c r="H683" s="11"/>
      <c r="I683" s="11"/>
      <c r="J683" s="11"/>
    </row>
    <row r="684" spans="1:10" ht="15.75">
      <c r="A684" s="11"/>
      <c r="B684" s="11"/>
      <c r="C684" s="11"/>
      <c r="D684" s="11"/>
      <c r="E684" s="11"/>
      <c r="F684" s="11"/>
      <c r="G684" s="11"/>
      <c r="H684" s="11"/>
      <c r="I684" s="11"/>
      <c r="J684" s="11"/>
    </row>
    <row r="685" spans="1:10" ht="15.75">
      <c r="A685" s="11"/>
      <c r="B685" s="11"/>
      <c r="C685" s="11"/>
      <c r="D685" s="11"/>
      <c r="E685" s="11"/>
      <c r="F685" s="11"/>
      <c r="G685" s="11"/>
      <c r="H685" s="11"/>
      <c r="I685" s="11"/>
      <c r="J685" s="11"/>
    </row>
    <row r="686" spans="1:10" ht="15.75">
      <c r="A686" s="11"/>
      <c r="B686" s="11"/>
      <c r="C686" s="11"/>
      <c r="D686" s="11"/>
      <c r="E686" s="11"/>
      <c r="F686" s="11"/>
      <c r="G686" s="11"/>
      <c r="H686" s="11"/>
      <c r="I686" s="11"/>
      <c r="J686" s="11"/>
    </row>
    <row r="687" spans="1:10" ht="15.75">
      <c r="A687" s="11"/>
      <c r="B687" s="11"/>
      <c r="C687" s="11"/>
      <c r="D687" s="11"/>
      <c r="E687" s="11"/>
      <c r="F687" s="11"/>
      <c r="G687" s="11"/>
      <c r="H687" s="11"/>
      <c r="I687" s="11"/>
      <c r="J687" s="11"/>
    </row>
    <row r="688" spans="1:10" ht="15.75">
      <c r="A688" s="11"/>
      <c r="B688" s="11"/>
      <c r="C688" s="11"/>
      <c r="D688" s="11"/>
      <c r="E688" s="11"/>
      <c r="F688" s="11"/>
      <c r="G688" s="11"/>
      <c r="H688" s="11"/>
      <c r="I688" s="11"/>
      <c r="J688" s="11"/>
    </row>
    <row r="689" spans="1:10" ht="15.75">
      <c r="A689" s="11"/>
      <c r="B689" s="11"/>
      <c r="C689" s="11"/>
      <c r="D689" s="11"/>
      <c r="E689" s="11"/>
      <c r="F689" s="11"/>
      <c r="G689" s="11"/>
      <c r="H689" s="11"/>
      <c r="I689" s="11"/>
      <c r="J689" s="11"/>
    </row>
    <row r="690" spans="1:10" ht="15.75">
      <c r="A690" s="11"/>
      <c r="B690" s="11"/>
      <c r="C690" s="11"/>
      <c r="D690" s="11"/>
      <c r="E690" s="11"/>
      <c r="F690" s="11"/>
      <c r="G690" s="11"/>
      <c r="H690" s="11"/>
      <c r="I690" s="11"/>
      <c r="J690" s="11"/>
    </row>
    <row r="691" spans="1:10" ht="15.75">
      <c r="A691" s="11"/>
      <c r="B691" s="11"/>
      <c r="C691" s="11"/>
      <c r="D691" s="11"/>
      <c r="E691" s="11"/>
      <c r="F691" s="11"/>
      <c r="G691" s="11"/>
      <c r="H691" s="11"/>
      <c r="I691" s="11"/>
      <c r="J691" s="11"/>
    </row>
    <row r="692" spans="1:10" ht="15.75">
      <c r="A692" s="11"/>
      <c r="B692" s="11"/>
      <c r="C692" s="11"/>
      <c r="D692" s="11"/>
      <c r="E692" s="11"/>
      <c r="F692" s="11"/>
      <c r="G692" s="11"/>
      <c r="H692" s="11"/>
      <c r="I692" s="11"/>
      <c r="J692" s="11"/>
    </row>
    <row r="693" spans="1:10" ht="15.75">
      <c r="A693" s="11"/>
      <c r="B693" s="11"/>
      <c r="C693" s="11"/>
      <c r="D693" s="11"/>
      <c r="E693" s="11"/>
      <c r="F693" s="11"/>
      <c r="G693" s="11"/>
      <c r="H693" s="11"/>
      <c r="I693" s="11"/>
      <c r="J693" s="11"/>
    </row>
    <row r="694" spans="1:10" ht="15.75">
      <c r="A694" s="11"/>
      <c r="B694" s="11"/>
      <c r="C694" s="11"/>
      <c r="D694" s="11"/>
      <c r="E694" s="11"/>
      <c r="F694" s="11"/>
      <c r="G694" s="11"/>
      <c r="H694" s="11"/>
      <c r="I694" s="11"/>
      <c r="J694" s="11"/>
    </row>
    <row r="695" spans="1:10" ht="15.75">
      <c r="A695" s="11"/>
      <c r="B695" s="11"/>
      <c r="C695" s="11"/>
      <c r="D695" s="11"/>
      <c r="E695" s="11"/>
      <c r="F695" s="11"/>
      <c r="G695" s="11"/>
      <c r="H695" s="11"/>
      <c r="I695" s="11"/>
      <c r="J695" s="11"/>
    </row>
    <row r="696" spans="1:10" ht="15.75">
      <c r="A696" s="11"/>
      <c r="B696" s="11"/>
      <c r="C696" s="11"/>
      <c r="D696" s="11"/>
      <c r="E696" s="11"/>
      <c r="F696" s="11"/>
      <c r="G696" s="11"/>
      <c r="H696" s="11"/>
      <c r="I696" s="11"/>
      <c r="J696" s="11"/>
    </row>
    <row r="697" spans="1:10" ht="15.75">
      <c r="A697" s="11"/>
      <c r="B697" s="11"/>
      <c r="C697" s="11"/>
      <c r="D697" s="11"/>
      <c r="E697" s="11"/>
      <c r="F697" s="11"/>
      <c r="G697" s="11"/>
      <c r="H697" s="11"/>
      <c r="I697" s="11"/>
      <c r="J697" s="11"/>
    </row>
    <row r="698" spans="1:10" ht="15.75">
      <c r="A698" s="11"/>
      <c r="B698" s="11"/>
      <c r="C698" s="11"/>
      <c r="D698" s="11"/>
      <c r="E698" s="11"/>
      <c r="F698" s="11"/>
      <c r="G698" s="11"/>
      <c r="H698" s="11"/>
      <c r="I698" s="11"/>
      <c r="J698" s="11"/>
    </row>
    <row r="699" spans="1:10" ht="15.75">
      <c r="A699" s="11"/>
      <c r="B699" s="11"/>
      <c r="C699" s="11"/>
      <c r="D699" s="11"/>
      <c r="E699" s="11"/>
      <c r="F699" s="11"/>
      <c r="G699" s="11"/>
      <c r="H699" s="11"/>
      <c r="I699" s="11"/>
      <c r="J699" s="11"/>
    </row>
    <row r="700" spans="1:10" ht="15.75">
      <c r="A700" s="11"/>
      <c r="B700" s="11"/>
      <c r="C700" s="11"/>
      <c r="D700" s="11"/>
      <c r="E700" s="11"/>
      <c r="F700" s="11"/>
      <c r="G700" s="11"/>
      <c r="H700" s="11"/>
      <c r="I700" s="11"/>
      <c r="J700" s="11"/>
    </row>
    <row r="701" spans="1:10" ht="15.75">
      <c r="A701" s="11"/>
      <c r="B701" s="11"/>
      <c r="C701" s="11"/>
      <c r="D701" s="11"/>
      <c r="E701" s="11"/>
      <c r="F701" s="11"/>
      <c r="G701" s="11"/>
      <c r="H701" s="11"/>
      <c r="I701" s="11"/>
      <c r="J701" s="11"/>
    </row>
    <row r="702" spans="1:10" ht="15.75">
      <c r="A702" s="11"/>
      <c r="B702" s="11"/>
      <c r="C702" s="11"/>
      <c r="D702" s="11"/>
      <c r="E702" s="11"/>
      <c r="F702" s="11"/>
      <c r="G702" s="11"/>
      <c r="H702" s="11"/>
      <c r="I702" s="11"/>
      <c r="J702" s="11"/>
    </row>
    <row r="703" spans="1:10" ht="15.75">
      <c r="A703" s="11"/>
      <c r="B703" s="11"/>
      <c r="C703" s="11"/>
      <c r="D703" s="11"/>
      <c r="E703" s="11"/>
      <c r="F703" s="11"/>
      <c r="G703" s="11"/>
      <c r="H703" s="11"/>
      <c r="I703" s="11"/>
      <c r="J703" s="11"/>
    </row>
    <row r="704" spans="1:10" ht="15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</row>
    <row r="705" spans="1:10" ht="15.75">
      <c r="A705" s="11"/>
      <c r="B705" s="11"/>
      <c r="C705" s="11"/>
      <c r="D705" s="11"/>
      <c r="E705" s="11"/>
      <c r="F705" s="11"/>
      <c r="G705" s="11"/>
      <c r="H705" s="11"/>
      <c r="I705" s="11"/>
      <c r="J705" s="11"/>
    </row>
    <row r="706" spans="1:10" ht="15.75">
      <c r="A706" s="11"/>
      <c r="B706" s="11"/>
      <c r="C706" s="11"/>
      <c r="D706" s="11"/>
      <c r="E706" s="11"/>
      <c r="F706" s="11"/>
      <c r="G706" s="11"/>
      <c r="H706" s="11"/>
      <c r="I706" s="11"/>
      <c r="J706" s="11"/>
    </row>
    <row r="707" spans="1:10" ht="15.75">
      <c r="A707" s="11"/>
      <c r="B707" s="11"/>
      <c r="C707" s="11"/>
      <c r="D707" s="11"/>
      <c r="E707" s="11"/>
      <c r="F707" s="11"/>
      <c r="G707" s="11"/>
      <c r="H707" s="11"/>
      <c r="I707" s="11"/>
      <c r="J707" s="11"/>
    </row>
    <row r="708" spans="1:10" ht="15.75">
      <c r="A708" s="11"/>
      <c r="B708" s="11"/>
      <c r="C708" s="11"/>
      <c r="D708" s="11"/>
      <c r="E708" s="11"/>
      <c r="F708" s="11"/>
      <c r="G708" s="11"/>
      <c r="H708" s="11"/>
      <c r="I708" s="11"/>
      <c r="J708" s="11"/>
    </row>
    <row r="709" spans="1:10" ht="15.75">
      <c r="A709" s="11"/>
      <c r="B709" s="11"/>
      <c r="C709" s="11"/>
      <c r="D709" s="11"/>
      <c r="E709" s="11"/>
      <c r="F709" s="11"/>
      <c r="G709" s="11"/>
      <c r="H709" s="11"/>
      <c r="I709" s="11"/>
      <c r="J709" s="11"/>
    </row>
    <row r="710" spans="1:10" ht="15.75">
      <c r="A710" s="11"/>
      <c r="B710" s="11"/>
      <c r="C710" s="11"/>
      <c r="D710" s="11"/>
      <c r="E710" s="11"/>
      <c r="F710" s="11"/>
      <c r="G710" s="11"/>
      <c r="H710" s="11"/>
      <c r="I710" s="11"/>
      <c r="J710" s="11"/>
    </row>
    <row r="711" spans="1:10" ht="15.75">
      <c r="A711" s="11"/>
      <c r="B711" s="11"/>
      <c r="C711" s="11"/>
      <c r="D711" s="11"/>
      <c r="E711" s="11"/>
      <c r="F711" s="11"/>
      <c r="G711" s="11"/>
      <c r="H711" s="11"/>
      <c r="I711" s="11"/>
      <c r="J711" s="11"/>
    </row>
    <row r="712" spans="1:10" ht="15.75">
      <c r="A712" s="11"/>
      <c r="B712" s="11"/>
      <c r="C712" s="11"/>
      <c r="D712" s="11"/>
      <c r="E712" s="11"/>
      <c r="F712" s="11"/>
      <c r="G712" s="11"/>
      <c r="H712" s="11"/>
      <c r="I712" s="11"/>
      <c r="J712" s="11"/>
    </row>
    <row r="713" spans="1:10" ht="15.75">
      <c r="A713" s="11"/>
      <c r="B713" s="11"/>
      <c r="C713" s="11"/>
      <c r="D713" s="11"/>
      <c r="E713" s="11"/>
      <c r="F713" s="11"/>
      <c r="G713" s="11"/>
      <c r="H713" s="11"/>
      <c r="I713" s="11"/>
      <c r="J713" s="11"/>
    </row>
    <row r="714" spans="1:10" ht="15.75">
      <c r="A714" s="11"/>
      <c r="B714" s="11"/>
      <c r="C714" s="11"/>
      <c r="D714" s="11"/>
      <c r="E714" s="11"/>
      <c r="F714" s="11"/>
      <c r="G714" s="11"/>
      <c r="H714" s="11"/>
      <c r="I714" s="11"/>
      <c r="J714" s="11"/>
    </row>
    <row r="715" spans="1:10" ht="15.75">
      <c r="A715" s="11"/>
      <c r="B715" s="11"/>
      <c r="C715" s="11"/>
      <c r="D715" s="11"/>
      <c r="E715" s="11"/>
      <c r="F715" s="11"/>
      <c r="G715" s="11"/>
      <c r="H715" s="11"/>
      <c r="I715" s="11"/>
      <c r="J715" s="11"/>
    </row>
    <row r="716" spans="1:10" ht="15.75">
      <c r="A716" s="11"/>
      <c r="B716" s="11"/>
      <c r="C716" s="11"/>
      <c r="D716" s="11"/>
      <c r="E716" s="11"/>
      <c r="F716" s="11"/>
      <c r="G716" s="11"/>
      <c r="H716" s="11"/>
      <c r="I716" s="11"/>
      <c r="J716" s="11"/>
    </row>
    <row r="717" spans="1:10" ht="15.75">
      <c r="A717" s="11"/>
      <c r="B717" s="11"/>
      <c r="C717" s="11"/>
      <c r="D717" s="11"/>
      <c r="E717" s="11"/>
      <c r="F717" s="11"/>
      <c r="G717" s="11"/>
      <c r="H717" s="11"/>
      <c r="I717" s="11"/>
      <c r="J717" s="11"/>
    </row>
    <row r="718" spans="1:10" ht="15.75">
      <c r="A718" s="11"/>
      <c r="B718" s="11"/>
      <c r="C718" s="11"/>
      <c r="D718" s="11"/>
      <c r="E718" s="11"/>
      <c r="F718" s="11"/>
      <c r="G718" s="11"/>
      <c r="H718" s="11"/>
      <c r="I718" s="11"/>
      <c r="J718" s="11"/>
    </row>
    <row r="719" spans="1:10" ht="15.75">
      <c r="A719" s="11"/>
      <c r="B719" s="11"/>
      <c r="C719" s="11"/>
      <c r="D719" s="11"/>
      <c r="E719" s="11"/>
      <c r="F719" s="11"/>
      <c r="G719" s="11"/>
      <c r="H719" s="11"/>
      <c r="I719" s="11"/>
      <c r="J719" s="11"/>
    </row>
    <row r="720" spans="1:10" ht="15.75">
      <c r="A720" s="11"/>
      <c r="B720" s="11"/>
      <c r="C720" s="11"/>
      <c r="D720" s="11"/>
      <c r="E720" s="11"/>
      <c r="F720" s="11"/>
      <c r="G720" s="11"/>
      <c r="H720" s="11"/>
      <c r="I720" s="11"/>
      <c r="J720" s="11"/>
    </row>
    <row r="721" spans="1:10" ht="15.75">
      <c r="A721" s="11"/>
      <c r="B721" s="11"/>
      <c r="C721" s="11"/>
      <c r="D721" s="11"/>
      <c r="E721" s="11"/>
      <c r="F721" s="11"/>
      <c r="G721" s="11"/>
      <c r="H721" s="11"/>
      <c r="I721" s="11"/>
      <c r="J721" s="11"/>
    </row>
    <row r="722" spans="1:10" ht="15.75">
      <c r="A722" s="11"/>
      <c r="B722" s="11"/>
      <c r="C722" s="11"/>
      <c r="D722" s="11"/>
      <c r="E722" s="11"/>
      <c r="F722" s="11"/>
      <c r="G722" s="11"/>
      <c r="H722" s="11"/>
      <c r="I722" s="11"/>
      <c r="J722" s="11"/>
    </row>
    <row r="723" spans="1:10" ht="15.75">
      <c r="A723" s="11"/>
      <c r="B723" s="11"/>
      <c r="C723" s="11"/>
      <c r="D723" s="11"/>
      <c r="E723" s="11"/>
      <c r="F723" s="11"/>
      <c r="G723" s="11"/>
      <c r="H723" s="11"/>
      <c r="I723" s="11"/>
      <c r="J723" s="11"/>
    </row>
    <row r="724" spans="1:10" ht="15.75">
      <c r="A724" s="11"/>
      <c r="B724" s="11"/>
      <c r="C724" s="11"/>
      <c r="D724" s="11"/>
      <c r="E724" s="11"/>
      <c r="F724" s="11"/>
      <c r="G724" s="11"/>
      <c r="H724" s="11"/>
      <c r="I724" s="11"/>
      <c r="J724" s="11"/>
    </row>
    <row r="725" spans="1:10" ht="15.75">
      <c r="A725" s="11"/>
      <c r="B725" s="11"/>
      <c r="C725" s="11"/>
      <c r="D725" s="11"/>
      <c r="E725" s="11"/>
      <c r="F725" s="11"/>
      <c r="G725" s="11"/>
      <c r="H725" s="11"/>
      <c r="I725" s="11"/>
      <c r="J725" s="11"/>
    </row>
    <row r="726" spans="1:10" ht="15.75">
      <c r="A726" s="11"/>
      <c r="B726" s="11"/>
      <c r="C726" s="11"/>
      <c r="D726" s="11"/>
      <c r="E726" s="11"/>
      <c r="F726" s="11"/>
      <c r="G726" s="11"/>
      <c r="H726" s="11"/>
      <c r="I726" s="11"/>
      <c r="J726" s="11"/>
    </row>
    <row r="727" spans="1:10" ht="15.75">
      <c r="A727" s="11"/>
      <c r="B727" s="11"/>
      <c r="C727" s="11"/>
      <c r="D727" s="11"/>
      <c r="E727" s="11"/>
      <c r="F727" s="11"/>
      <c r="G727" s="11"/>
      <c r="H727" s="11"/>
      <c r="I727" s="11"/>
      <c r="J727" s="11"/>
    </row>
    <row r="728" spans="1:10" ht="15.75">
      <c r="A728" s="11"/>
      <c r="B728" s="11"/>
      <c r="C728" s="11"/>
      <c r="D728" s="11"/>
      <c r="E728" s="11"/>
      <c r="F728" s="11"/>
      <c r="G728" s="11"/>
      <c r="H728" s="11"/>
      <c r="I728" s="11"/>
      <c r="J728" s="11"/>
    </row>
    <row r="729" spans="1:10" ht="15.75">
      <c r="A729" s="11"/>
      <c r="B729" s="11"/>
      <c r="C729" s="11"/>
      <c r="D729" s="11"/>
      <c r="E729" s="11"/>
      <c r="F729" s="11"/>
      <c r="G729" s="11"/>
      <c r="H729" s="11"/>
      <c r="I729" s="11"/>
      <c r="J729" s="11"/>
    </row>
    <row r="730" spans="1:10" ht="15.75">
      <c r="A730" s="11"/>
      <c r="B730" s="11"/>
      <c r="C730" s="11"/>
      <c r="D730" s="11"/>
      <c r="E730" s="11"/>
      <c r="F730" s="11"/>
      <c r="G730" s="11"/>
      <c r="H730" s="11"/>
      <c r="I730" s="11"/>
      <c r="J730" s="11"/>
    </row>
    <row r="731" spans="1:10" ht="15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</row>
    <row r="732" spans="1:10" ht="15.75">
      <c r="A732" s="11"/>
      <c r="B732" s="11"/>
      <c r="C732" s="11"/>
      <c r="D732" s="11"/>
      <c r="E732" s="11"/>
      <c r="F732" s="11"/>
      <c r="G732" s="11"/>
      <c r="H732" s="11"/>
      <c r="I732" s="11"/>
      <c r="J732" s="11"/>
    </row>
    <row r="733" spans="1:10" ht="15.75">
      <c r="A733" s="11"/>
      <c r="B733" s="11"/>
      <c r="C733" s="11"/>
      <c r="D733" s="11"/>
      <c r="E733" s="11"/>
      <c r="F733" s="11"/>
      <c r="G733" s="11"/>
      <c r="H733" s="11"/>
      <c r="I733" s="11"/>
      <c r="J733" s="11"/>
    </row>
    <row r="734" spans="1:10" ht="15.75">
      <c r="A734" s="11"/>
      <c r="B734" s="11"/>
      <c r="C734" s="11"/>
      <c r="D734" s="11"/>
      <c r="E734" s="11"/>
      <c r="F734" s="11"/>
      <c r="G734" s="11"/>
      <c r="H734" s="11"/>
      <c r="I734" s="11"/>
      <c r="J734" s="11"/>
    </row>
    <row r="735" spans="1:10" ht="15.75">
      <c r="A735" s="11"/>
      <c r="B735" s="11"/>
      <c r="C735" s="11"/>
      <c r="D735" s="11"/>
      <c r="E735" s="11"/>
      <c r="F735" s="11"/>
      <c r="G735" s="11"/>
      <c r="H735" s="11"/>
      <c r="I735" s="11"/>
      <c r="J735" s="11"/>
    </row>
    <row r="736" spans="1:10" ht="15.75">
      <c r="A736" s="11"/>
      <c r="B736" s="11"/>
      <c r="C736" s="11"/>
      <c r="D736" s="11"/>
      <c r="E736" s="11"/>
      <c r="F736" s="11"/>
      <c r="G736" s="11"/>
      <c r="H736" s="11"/>
      <c r="I736" s="11"/>
      <c r="J736" s="11"/>
    </row>
    <row r="737" spans="1:10" ht="15.75">
      <c r="A737" s="11"/>
      <c r="B737" s="11"/>
      <c r="C737" s="11"/>
      <c r="D737" s="11"/>
      <c r="E737" s="11"/>
      <c r="F737" s="11"/>
      <c r="G737" s="11"/>
      <c r="H737" s="11"/>
      <c r="I737" s="11"/>
      <c r="J737" s="11"/>
    </row>
    <row r="738" spans="1:10" ht="15.75">
      <c r="A738" s="11"/>
      <c r="B738" s="11"/>
      <c r="C738" s="11"/>
      <c r="D738" s="11"/>
      <c r="E738" s="11"/>
      <c r="F738" s="11"/>
      <c r="G738" s="11"/>
      <c r="H738" s="11"/>
      <c r="I738" s="11"/>
      <c r="J738" s="11"/>
    </row>
    <row r="739" spans="1:10" ht="15.75">
      <c r="A739" s="11"/>
      <c r="B739" s="11"/>
      <c r="C739" s="11"/>
      <c r="D739" s="11"/>
      <c r="E739" s="11"/>
      <c r="F739" s="11"/>
      <c r="G739" s="11"/>
      <c r="H739" s="11"/>
      <c r="I739" s="11"/>
      <c r="J739" s="11"/>
    </row>
    <row r="740" spans="1:10" ht="15.75">
      <c r="A740" s="11"/>
      <c r="B740" s="11"/>
      <c r="C740" s="11"/>
      <c r="D740" s="11"/>
      <c r="E740" s="11"/>
      <c r="F740" s="11"/>
      <c r="G740" s="11"/>
      <c r="H740" s="11"/>
      <c r="I740" s="11"/>
      <c r="J740" s="11"/>
    </row>
    <row r="741" spans="1:10" ht="15.75">
      <c r="A741" s="11"/>
      <c r="B741" s="11"/>
      <c r="C741" s="11"/>
      <c r="D741" s="11"/>
      <c r="E741" s="11"/>
      <c r="F741" s="11"/>
      <c r="G741" s="11"/>
      <c r="H741" s="11"/>
      <c r="I741" s="11"/>
      <c r="J741" s="11"/>
    </row>
    <row r="742" spans="1:10" ht="15.75">
      <c r="A742" s="11"/>
      <c r="B742" s="11"/>
      <c r="C742" s="11"/>
      <c r="D742" s="11"/>
      <c r="E742" s="11"/>
      <c r="F742" s="11"/>
      <c r="G742" s="11"/>
      <c r="H742" s="11"/>
      <c r="I742" s="11"/>
      <c r="J742" s="11"/>
    </row>
    <row r="743" spans="1:10" ht="15.75">
      <c r="A743" s="11"/>
      <c r="B743" s="11"/>
      <c r="C743" s="11"/>
      <c r="D743" s="11"/>
      <c r="E743" s="11"/>
      <c r="F743" s="11"/>
      <c r="G743" s="11"/>
      <c r="H743" s="11"/>
      <c r="I743" s="11"/>
      <c r="J743" s="11"/>
    </row>
    <row r="744" spans="1:10" ht="15.75">
      <c r="A744" s="11"/>
      <c r="B744" s="11"/>
      <c r="C744" s="11"/>
      <c r="D744" s="11"/>
      <c r="E744" s="11"/>
      <c r="F744" s="11"/>
      <c r="G744" s="11"/>
      <c r="H744" s="11"/>
      <c r="I744" s="11"/>
      <c r="J744" s="11"/>
    </row>
    <row r="745" spans="1:10" ht="15.75">
      <c r="A745" s="11"/>
      <c r="B745" s="11"/>
      <c r="C745" s="11"/>
      <c r="D745" s="11"/>
      <c r="E745" s="11"/>
      <c r="F745" s="11"/>
      <c r="G745" s="11"/>
      <c r="H745" s="11"/>
      <c r="I745" s="11"/>
      <c r="J745" s="11"/>
    </row>
    <row r="746" spans="1:10" ht="15.75">
      <c r="A746" s="11"/>
      <c r="B746" s="11"/>
      <c r="C746" s="11"/>
      <c r="D746" s="11"/>
      <c r="E746" s="11"/>
      <c r="F746" s="11"/>
      <c r="G746" s="11"/>
      <c r="H746" s="11"/>
      <c r="I746" s="11"/>
      <c r="J746" s="11"/>
    </row>
    <row r="747" spans="1:10" ht="15.75">
      <c r="A747" s="11"/>
      <c r="B747" s="11"/>
      <c r="C747" s="11"/>
      <c r="D747" s="11"/>
      <c r="E747" s="11"/>
      <c r="F747" s="11"/>
      <c r="G747" s="11"/>
      <c r="H747" s="11"/>
      <c r="I747" s="11"/>
      <c r="J747" s="11"/>
    </row>
    <row r="748" spans="1:10" ht="15.75">
      <c r="A748" s="11"/>
      <c r="B748" s="11"/>
      <c r="C748" s="11"/>
      <c r="D748" s="11"/>
      <c r="E748" s="11"/>
      <c r="F748" s="11"/>
      <c r="G748" s="11"/>
      <c r="H748" s="11"/>
      <c r="I748" s="11"/>
      <c r="J748" s="11"/>
    </row>
    <row r="749" spans="1:10" ht="15.75">
      <c r="A749" s="11"/>
      <c r="B749" s="11"/>
      <c r="C749" s="11"/>
      <c r="D749" s="11"/>
      <c r="E749" s="11"/>
      <c r="F749" s="11"/>
      <c r="G749" s="11"/>
      <c r="H749" s="11"/>
      <c r="I749" s="11"/>
      <c r="J749" s="11"/>
    </row>
    <row r="750" spans="1:10" ht="15.75">
      <c r="A750" s="11"/>
      <c r="B750" s="11"/>
      <c r="C750" s="11"/>
      <c r="D750" s="11"/>
      <c r="E750" s="11"/>
      <c r="F750" s="11"/>
      <c r="G750" s="11"/>
      <c r="H750" s="11"/>
      <c r="I750" s="11"/>
      <c r="J750" s="11"/>
    </row>
    <row r="751" spans="1:10" ht="15.75">
      <c r="A751" s="11"/>
      <c r="B751" s="11"/>
      <c r="C751" s="11"/>
      <c r="D751" s="11"/>
      <c r="E751" s="11"/>
      <c r="F751" s="11"/>
      <c r="G751" s="11"/>
      <c r="H751" s="11"/>
      <c r="I751" s="11"/>
      <c r="J751" s="11"/>
    </row>
    <row r="752" spans="1:10" ht="15.75">
      <c r="A752" s="11"/>
      <c r="B752" s="11"/>
      <c r="C752" s="11"/>
      <c r="D752" s="11"/>
      <c r="E752" s="11"/>
      <c r="F752" s="11"/>
      <c r="G752" s="11"/>
      <c r="H752" s="11"/>
      <c r="I752" s="11"/>
      <c r="J752" s="11"/>
    </row>
    <row r="753" spans="1:10" ht="15.75">
      <c r="A753" s="11"/>
      <c r="B753" s="11"/>
      <c r="C753" s="11"/>
      <c r="D753" s="11"/>
      <c r="E753" s="11"/>
      <c r="F753" s="11"/>
      <c r="G753" s="11"/>
      <c r="H753" s="11"/>
      <c r="I753" s="11"/>
      <c r="J753" s="11"/>
    </row>
    <row r="754" spans="1:10" ht="15.75">
      <c r="A754" s="11"/>
      <c r="B754" s="11"/>
      <c r="C754" s="11"/>
      <c r="D754" s="11"/>
      <c r="E754" s="11"/>
      <c r="F754" s="11"/>
      <c r="G754" s="11"/>
      <c r="H754" s="11"/>
      <c r="I754" s="11"/>
      <c r="J754" s="11"/>
    </row>
    <row r="755" spans="1:10" ht="15.75">
      <c r="A755" s="11"/>
      <c r="B755" s="11"/>
      <c r="C755" s="11"/>
      <c r="D755" s="11"/>
      <c r="E755" s="11"/>
      <c r="F755" s="11"/>
      <c r="G755" s="11"/>
      <c r="H755" s="11"/>
      <c r="I755" s="11"/>
      <c r="J755" s="11"/>
    </row>
    <row r="756" spans="1:10" ht="15.75">
      <c r="A756" s="11"/>
      <c r="B756" s="11"/>
      <c r="C756" s="11"/>
      <c r="D756" s="11"/>
      <c r="E756" s="11"/>
      <c r="F756" s="11"/>
      <c r="G756" s="11"/>
      <c r="H756" s="11"/>
      <c r="I756" s="11"/>
      <c r="J756" s="11"/>
    </row>
    <row r="757" spans="1:10" ht="15.75">
      <c r="A757" s="11"/>
      <c r="B757" s="11"/>
      <c r="C757" s="11"/>
      <c r="D757" s="11"/>
      <c r="E757" s="11"/>
      <c r="F757" s="11"/>
      <c r="G757" s="11"/>
      <c r="H757" s="11"/>
      <c r="I757" s="11"/>
      <c r="J757" s="11"/>
    </row>
    <row r="758" spans="1:10" ht="15.75">
      <c r="A758" s="11"/>
      <c r="B758" s="11"/>
      <c r="C758" s="11"/>
      <c r="D758" s="11"/>
      <c r="E758" s="11"/>
      <c r="F758" s="11"/>
      <c r="G758" s="11"/>
      <c r="H758" s="11"/>
      <c r="I758" s="11"/>
      <c r="J758" s="11"/>
    </row>
    <row r="759" spans="1:10" ht="15.75">
      <c r="A759" s="11"/>
      <c r="B759" s="11"/>
      <c r="C759" s="11"/>
      <c r="D759" s="11"/>
      <c r="E759" s="11"/>
      <c r="F759" s="11"/>
      <c r="G759" s="11"/>
      <c r="H759" s="11"/>
      <c r="I759" s="11"/>
      <c r="J759" s="11"/>
    </row>
    <row r="760" spans="1:10" ht="15.75">
      <c r="A760" s="11"/>
      <c r="B760" s="11"/>
      <c r="C760" s="11"/>
      <c r="D760" s="11"/>
      <c r="E760" s="11"/>
      <c r="F760" s="11"/>
      <c r="G760" s="11"/>
      <c r="H760" s="11"/>
      <c r="I760" s="11"/>
      <c r="J760" s="11"/>
    </row>
    <row r="761" spans="1:10" ht="15.75">
      <c r="A761" s="11"/>
      <c r="B761" s="11"/>
      <c r="C761" s="11"/>
      <c r="D761" s="11"/>
      <c r="E761" s="11"/>
      <c r="F761" s="11"/>
      <c r="G761" s="11"/>
      <c r="H761" s="11"/>
      <c r="I761" s="11"/>
      <c r="J761" s="11"/>
    </row>
    <row r="762" spans="1:10" ht="15.75">
      <c r="A762" s="11"/>
      <c r="B762" s="11"/>
      <c r="C762" s="11"/>
      <c r="D762" s="11"/>
      <c r="E762" s="11"/>
      <c r="F762" s="11"/>
      <c r="G762" s="11"/>
      <c r="H762" s="11"/>
      <c r="I762" s="11"/>
      <c r="J762" s="11"/>
    </row>
    <row r="763" spans="1:10" ht="15.75">
      <c r="A763" s="11"/>
      <c r="B763" s="11"/>
      <c r="C763" s="11"/>
      <c r="D763" s="11"/>
      <c r="E763" s="11"/>
      <c r="F763" s="11"/>
      <c r="G763" s="11"/>
      <c r="H763" s="11"/>
      <c r="I763" s="11"/>
      <c r="J763" s="11"/>
    </row>
    <row r="764" spans="1:10" ht="15.75">
      <c r="A764" s="11"/>
      <c r="B764" s="11"/>
      <c r="C764" s="11"/>
      <c r="D764" s="11"/>
      <c r="E764" s="11"/>
      <c r="F764" s="11"/>
      <c r="G764" s="11"/>
      <c r="H764" s="11"/>
      <c r="I764" s="11"/>
      <c r="J764" s="11"/>
    </row>
    <row r="765" spans="1:10" ht="15.75">
      <c r="A765" s="11"/>
      <c r="B765" s="11"/>
      <c r="C765" s="11"/>
      <c r="D765" s="11"/>
      <c r="E765" s="11"/>
      <c r="F765" s="11"/>
      <c r="G765" s="11"/>
      <c r="H765" s="11"/>
      <c r="I765" s="11"/>
      <c r="J765" s="11"/>
    </row>
    <row r="766" spans="1:10" ht="15.75">
      <c r="A766" s="11"/>
      <c r="B766" s="11"/>
      <c r="C766" s="11"/>
      <c r="D766" s="11"/>
      <c r="E766" s="11"/>
      <c r="F766" s="11"/>
      <c r="G766" s="11"/>
      <c r="H766" s="11"/>
      <c r="I766" s="11"/>
      <c r="J766" s="11"/>
    </row>
    <row r="767" spans="1:10" ht="15.75">
      <c r="A767" s="11"/>
      <c r="B767" s="11"/>
      <c r="C767" s="11"/>
      <c r="D767" s="11"/>
      <c r="E767" s="11"/>
      <c r="F767" s="11"/>
      <c r="G767" s="11"/>
      <c r="H767" s="11"/>
      <c r="I767" s="11"/>
      <c r="J767" s="11"/>
    </row>
    <row r="768" spans="1:10" ht="15.75">
      <c r="A768" s="11"/>
      <c r="B768" s="11"/>
      <c r="C768" s="11"/>
      <c r="D768" s="11"/>
      <c r="E768" s="11"/>
      <c r="F768" s="11"/>
      <c r="G768" s="11"/>
      <c r="H768" s="11"/>
      <c r="I768" s="11"/>
      <c r="J768" s="11"/>
    </row>
    <row r="769" spans="1:10" ht="15.75">
      <c r="A769" s="11"/>
      <c r="B769" s="11"/>
      <c r="C769" s="11"/>
      <c r="D769" s="11"/>
      <c r="E769" s="11"/>
      <c r="F769" s="11"/>
      <c r="G769" s="11"/>
      <c r="H769" s="11"/>
      <c r="I769" s="11"/>
      <c r="J769" s="11"/>
    </row>
    <row r="770" spans="1:10" ht="15.75">
      <c r="A770" s="11"/>
      <c r="B770" s="11"/>
      <c r="C770" s="11"/>
      <c r="D770" s="11"/>
      <c r="E770" s="11"/>
      <c r="F770" s="11"/>
      <c r="G770" s="11"/>
      <c r="H770" s="11"/>
      <c r="I770" s="11"/>
      <c r="J770" s="11"/>
    </row>
    <row r="771" spans="1:10" ht="15.75">
      <c r="A771" s="11"/>
      <c r="B771" s="11"/>
      <c r="C771" s="11"/>
      <c r="D771" s="11"/>
      <c r="E771" s="11"/>
      <c r="F771" s="11"/>
      <c r="G771" s="11"/>
      <c r="H771" s="11"/>
      <c r="I771" s="11"/>
      <c r="J771" s="11"/>
    </row>
    <row r="772" spans="1:10" ht="15.75">
      <c r="A772" s="11"/>
      <c r="B772" s="11"/>
      <c r="C772" s="11"/>
      <c r="D772" s="11"/>
      <c r="E772" s="11"/>
      <c r="F772" s="11"/>
      <c r="G772" s="11"/>
      <c r="H772" s="11"/>
      <c r="I772" s="11"/>
      <c r="J772" s="11"/>
    </row>
    <row r="773" spans="1:10" ht="15.75">
      <c r="A773" s="11"/>
      <c r="B773" s="11"/>
      <c r="C773" s="11"/>
      <c r="D773" s="11"/>
      <c r="E773" s="11"/>
      <c r="F773" s="11"/>
      <c r="G773" s="11"/>
      <c r="H773" s="11"/>
      <c r="I773" s="11"/>
      <c r="J773" s="11"/>
    </row>
    <row r="774" spans="1:10" ht="15.75">
      <c r="A774" s="11"/>
      <c r="B774" s="11"/>
      <c r="C774" s="11"/>
      <c r="D774" s="11"/>
      <c r="E774" s="11"/>
      <c r="F774" s="11"/>
      <c r="G774" s="11"/>
      <c r="H774" s="11"/>
      <c r="I774" s="11"/>
      <c r="J774" s="11"/>
    </row>
    <row r="775" spans="1:10" ht="15.75">
      <c r="A775" s="11"/>
      <c r="B775" s="11"/>
      <c r="C775" s="11"/>
      <c r="D775" s="11"/>
      <c r="E775" s="11"/>
      <c r="F775" s="11"/>
      <c r="G775" s="11"/>
      <c r="H775" s="11"/>
      <c r="I775" s="11"/>
      <c r="J775" s="11"/>
    </row>
    <row r="776" spans="1:10" ht="15.75">
      <c r="A776" s="11"/>
      <c r="B776" s="11"/>
      <c r="C776" s="11"/>
      <c r="D776" s="11"/>
      <c r="E776" s="11"/>
      <c r="F776" s="11"/>
      <c r="G776" s="11"/>
      <c r="H776" s="11"/>
      <c r="I776" s="11"/>
      <c r="J776" s="11"/>
    </row>
    <row r="777" spans="1:10" ht="15.75">
      <c r="A777" s="11"/>
      <c r="B777" s="11"/>
      <c r="C777" s="11"/>
      <c r="D777" s="11"/>
      <c r="E777" s="11"/>
      <c r="F777" s="11"/>
      <c r="G777" s="11"/>
      <c r="H777" s="11"/>
      <c r="I777" s="11"/>
      <c r="J777" s="11"/>
    </row>
    <row r="778" spans="1:10" ht="15.75">
      <c r="A778" s="11"/>
      <c r="B778" s="11"/>
      <c r="C778" s="11"/>
      <c r="D778" s="11"/>
      <c r="E778" s="11"/>
      <c r="F778" s="11"/>
      <c r="G778" s="11"/>
      <c r="H778" s="11"/>
      <c r="I778" s="11"/>
      <c r="J778" s="11"/>
    </row>
    <row r="779" spans="1:10" ht="15.75">
      <c r="A779" s="11"/>
      <c r="B779" s="11"/>
      <c r="C779" s="11"/>
      <c r="D779" s="11"/>
      <c r="E779" s="11"/>
      <c r="F779" s="11"/>
      <c r="G779" s="11"/>
      <c r="H779" s="11"/>
      <c r="I779" s="11"/>
      <c r="J779" s="11"/>
    </row>
    <row r="780" spans="1:10" ht="15.75">
      <c r="A780" s="11"/>
      <c r="B780" s="11"/>
      <c r="C780" s="11"/>
      <c r="D780" s="11"/>
      <c r="E780" s="11"/>
      <c r="F780" s="11"/>
      <c r="G780" s="11"/>
      <c r="H780" s="11"/>
      <c r="I780" s="11"/>
      <c r="J780" s="11"/>
    </row>
    <row r="781" spans="1:10" ht="15.75">
      <c r="A781" s="11"/>
      <c r="B781" s="11"/>
      <c r="C781" s="11"/>
      <c r="D781" s="11"/>
      <c r="E781" s="11"/>
      <c r="F781" s="11"/>
      <c r="G781" s="11"/>
      <c r="H781" s="11"/>
      <c r="I781" s="11"/>
      <c r="J781" s="11"/>
    </row>
    <row r="782" spans="1:10" ht="15.75">
      <c r="A782" s="11"/>
      <c r="B782" s="11"/>
      <c r="C782" s="11"/>
      <c r="D782" s="11"/>
      <c r="E782" s="11"/>
      <c r="F782" s="11"/>
      <c r="G782" s="11"/>
      <c r="H782" s="11"/>
      <c r="I782" s="11"/>
      <c r="J782" s="11"/>
    </row>
    <row r="783" spans="1:10" ht="15.75">
      <c r="A783" s="11"/>
      <c r="B783" s="11"/>
      <c r="C783" s="11"/>
      <c r="D783" s="11"/>
      <c r="E783" s="11"/>
      <c r="F783" s="11"/>
      <c r="G783" s="11"/>
      <c r="H783" s="11"/>
      <c r="I783" s="11"/>
      <c r="J783" s="11"/>
    </row>
    <row r="784" spans="1:10" ht="15.75">
      <c r="A784" s="11"/>
      <c r="B784" s="11"/>
      <c r="C784" s="11"/>
      <c r="D784" s="11"/>
      <c r="E784" s="11"/>
      <c r="F784" s="11"/>
      <c r="G784" s="11"/>
      <c r="H784" s="11"/>
      <c r="I784" s="11"/>
      <c r="J784" s="11"/>
    </row>
    <row r="785" spans="1:10" ht="15.75">
      <c r="A785" s="11"/>
      <c r="B785" s="11"/>
      <c r="C785" s="11"/>
      <c r="D785" s="11"/>
      <c r="E785" s="11"/>
      <c r="F785" s="11"/>
      <c r="G785" s="11"/>
      <c r="H785" s="11"/>
      <c r="I785" s="11"/>
      <c r="J785" s="11"/>
    </row>
    <row r="786" spans="1:10" ht="15.75">
      <c r="A786" s="11"/>
      <c r="B786" s="11"/>
      <c r="C786" s="11"/>
      <c r="D786" s="11"/>
      <c r="E786" s="11"/>
      <c r="F786" s="11"/>
      <c r="G786" s="11"/>
      <c r="H786" s="11"/>
      <c r="I786" s="11"/>
      <c r="J786" s="11"/>
    </row>
    <row r="787" spans="1:10" ht="15.75">
      <c r="A787" s="11"/>
      <c r="B787" s="11"/>
      <c r="C787" s="11"/>
      <c r="D787" s="11"/>
      <c r="E787" s="11"/>
      <c r="F787" s="11"/>
      <c r="G787" s="11"/>
      <c r="H787" s="11"/>
      <c r="I787" s="11"/>
      <c r="J787" s="11"/>
    </row>
    <row r="788" spans="1:10" ht="15.75">
      <c r="A788" s="11"/>
      <c r="B788" s="11"/>
      <c r="C788" s="11"/>
      <c r="D788" s="11"/>
      <c r="E788" s="11"/>
      <c r="F788" s="11"/>
      <c r="G788" s="11"/>
      <c r="H788" s="11"/>
      <c r="I788" s="11"/>
      <c r="J788" s="11"/>
    </row>
    <row r="789" spans="1:10" ht="15.75">
      <c r="A789" s="11"/>
      <c r="B789" s="11"/>
      <c r="C789" s="11"/>
      <c r="D789" s="11"/>
      <c r="E789" s="11"/>
      <c r="F789" s="11"/>
      <c r="G789" s="11"/>
      <c r="H789" s="11"/>
      <c r="I789" s="11"/>
      <c r="J789" s="11"/>
    </row>
    <row r="790" spans="1:10" ht="15.75">
      <c r="A790" s="11"/>
      <c r="B790" s="11"/>
      <c r="C790" s="11"/>
      <c r="D790" s="11"/>
      <c r="E790" s="11"/>
      <c r="F790" s="11"/>
      <c r="G790" s="11"/>
      <c r="H790" s="11"/>
      <c r="I790" s="11"/>
      <c r="J790" s="11"/>
    </row>
    <row r="791" spans="1:10" ht="15.75">
      <c r="A791" s="11"/>
      <c r="B791" s="11"/>
      <c r="C791" s="11"/>
      <c r="D791" s="11"/>
      <c r="E791" s="11"/>
      <c r="F791" s="11"/>
      <c r="G791" s="11"/>
      <c r="H791" s="11"/>
      <c r="I791" s="11"/>
      <c r="J791" s="11"/>
    </row>
    <row r="792" spans="1:10" ht="15.75">
      <c r="A792" s="11"/>
      <c r="B792" s="11"/>
      <c r="C792" s="11"/>
      <c r="D792" s="11"/>
      <c r="E792" s="11"/>
      <c r="F792" s="11"/>
      <c r="G792" s="11"/>
      <c r="H792" s="11"/>
      <c r="I792" s="11"/>
      <c r="J792" s="11"/>
    </row>
    <row r="793" spans="1:10" ht="15.75">
      <c r="A793" s="11"/>
      <c r="B793" s="11"/>
      <c r="C793" s="11"/>
      <c r="D793" s="11"/>
      <c r="E793" s="11"/>
      <c r="F793" s="11"/>
      <c r="G793" s="11"/>
      <c r="H793" s="11"/>
      <c r="I793" s="11"/>
      <c r="J793" s="11"/>
    </row>
    <row r="794" spans="1:10" ht="15.75">
      <c r="A794" s="11"/>
      <c r="B794" s="11"/>
      <c r="C794" s="11"/>
      <c r="D794" s="11"/>
      <c r="E794" s="11"/>
      <c r="F794" s="11"/>
      <c r="G794" s="11"/>
      <c r="H794" s="11"/>
      <c r="I794" s="11"/>
      <c r="J794" s="11"/>
    </row>
    <row r="795" spans="1:10" ht="15.75">
      <c r="A795" s="11"/>
      <c r="B795" s="11"/>
      <c r="C795" s="11"/>
      <c r="D795" s="11"/>
      <c r="E795" s="11"/>
      <c r="F795" s="11"/>
      <c r="G795" s="11"/>
      <c r="H795" s="11"/>
      <c r="I795" s="11"/>
      <c r="J795" s="11"/>
    </row>
    <row r="796" spans="1:10" ht="15.75">
      <c r="A796" s="11"/>
      <c r="B796" s="11"/>
      <c r="C796" s="11"/>
      <c r="D796" s="11"/>
      <c r="E796" s="11"/>
      <c r="F796" s="11"/>
      <c r="G796" s="11"/>
      <c r="H796" s="11"/>
      <c r="I796" s="11"/>
      <c r="J796" s="11"/>
    </row>
    <row r="797" spans="1:10" ht="15.75">
      <c r="A797" s="11"/>
      <c r="B797" s="11"/>
      <c r="C797" s="11"/>
      <c r="D797" s="11"/>
      <c r="E797" s="11"/>
      <c r="F797" s="11"/>
      <c r="G797" s="11"/>
      <c r="H797" s="11"/>
      <c r="I797" s="11"/>
      <c r="J797" s="11"/>
    </row>
    <row r="798" spans="1:10" ht="15.75">
      <c r="A798" s="11"/>
      <c r="B798" s="11"/>
      <c r="C798" s="11"/>
      <c r="D798" s="11"/>
      <c r="E798" s="11"/>
      <c r="F798" s="11"/>
      <c r="G798" s="11"/>
      <c r="H798" s="11"/>
      <c r="I798" s="11"/>
      <c r="J798" s="11"/>
    </row>
    <row r="799" spans="1:10" ht="15.75">
      <c r="A799" s="11"/>
      <c r="B799" s="11"/>
      <c r="C799" s="11"/>
      <c r="D799" s="11"/>
      <c r="E799" s="11"/>
      <c r="F799" s="11"/>
      <c r="G799" s="11"/>
      <c r="H799" s="11"/>
      <c r="I799" s="11"/>
      <c r="J799" s="11"/>
    </row>
    <row r="800" spans="1:10" ht="15.75">
      <c r="A800" s="11"/>
      <c r="B800" s="11"/>
      <c r="C800" s="11"/>
      <c r="D800" s="11"/>
      <c r="E800" s="11"/>
      <c r="F800" s="11"/>
      <c r="G800" s="11"/>
      <c r="H800" s="11"/>
      <c r="I800" s="11"/>
      <c r="J800" s="11"/>
    </row>
    <row r="801" spans="1:10" ht="15.75">
      <c r="A801" s="11"/>
      <c r="B801" s="11"/>
      <c r="C801" s="11"/>
      <c r="D801" s="11"/>
      <c r="E801" s="11"/>
      <c r="F801" s="11"/>
      <c r="G801" s="11"/>
      <c r="H801" s="11"/>
      <c r="I801" s="11"/>
      <c r="J801" s="11"/>
    </row>
    <row r="802" spans="1:10" ht="15.75">
      <c r="A802" s="11"/>
      <c r="B802" s="11"/>
      <c r="C802" s="11"/>
      <c r="D802" s="11"/>
      <c r="E802" s="11"/>
      <c r="F802" s="11"/>
      <c r="G802" s="11"/>
      <c r="H802" s="11"/>
      <c r="I802" s="11"/>
      <c r="J802" s="11"/>
    </row>
    <row r="803" spans="1:10" ht="15.75">
      <c r="A803" s="11"/>
      <c r="B803" s="11"/>
      <c r="C803" s="11"/>
      <c r="D803" s="11"/>
      <c r="E803" s="11"/>
      <c r="F803" s="11"/>
      <c r="G803" s="11"/>
      <c r="H803" s="11"/>
      <c r="I803" s="11"/>
      <c r="J803" s="11"/>
    </row>
    <row r="804" spans="1:10" ht="15.75">
      <c r="A804" s="11"/>
      <c r="B804" s="11"/>
      <c r="C804" s="11"/>
      <c r="D804" s="11"/>
      <c r="E804" s="11"/>
      <c r="F804" s="11"/>
      <c r="G804" s="11"/>
      <c r="H804" s="11"/>
      <c r="I804" s="11"/>
      <c r="J804" s="11"/>
    </row>
    <row r="805" spans="1:10" ht="15.75">
      <c r="A805" s="11"/>
      <c r="B805" s="11"/>
      <c r="C805" s="11"/>
      <c r="D805" s="11"/>
      <c r="E805" s="11"/>
      <c r="F805" s="11"/>
      <c r="G805" s="11"/>
      <c r="H805" s="11"/>
      <c r="I805" s="11"/>
      <c r="J805" s="11"/>
    </row>
    <row r="806" spans="1:10" ht="15.75">
      <c r="A806" s="11"/>
      <c r="B806" s="11"/>
      <c r="C806" s="11"/>
      <c r="D806" s="11"/>
      <c r="E806" s="11"/>
      <c r="F806" s="11"/>
      <c r="G806" s="11"/>
      <c r="H806" s="11"/>
      <c r="I806" s="11"/>
      <c r="J806" s="11"/>
    </row>
    <row r="807" spans="1:10" ht="15.75">
      <c r="A807" s="11"/>
      <c r="B807" s="11"/>
      <c r="C807" s="11"/>
      <c r="D807" s="11"/>
      <c r="E807" s="11"/>
      <c r="F807" s="11"/>
      <c r="G807" s="11"/>
      <c r="H807" s="11"/>
      <c r="I807" s="11"/>
      <c r="J807" s="11"/>
    </row>
    <row r="808" spans="1:10" ht="15.75">
      <c r="A808" s="11"/>
      <c r="B808" s="11"/>
      <c r="C808" s="11"/>
      <c r="D808" s="11"/>
      <c r="E808" s="11"/>
      <c r="F808" s="11"/>
      <c r="G808" s="11"/>
      <c r="H808" s="11"/>
      <c r="I808" s="11"/>
      <c r="J808" s="11"/>
    </row>
    <row r="809" spans="1:10" ht="15.75">
      <c r="A809" s="11"/>
      <c r="B809" s="11"/>
      <c r="C809" s="11"/>
      <c r="D809" s="11"/>
      <c r="E809" s="11"/>
      <c r="F809" s="11"/>
      <c r="G809" s="11"/>
      <c r="H809" s="11"/>
      <c r="I809" s="11"/>
      <c r="J809" s="11"/>
    </row>
    <row r="810" spans="1:10" ht="15.75">
      <c r="A810" s="11"/>
      <c r="B810" s="11"/>
      <c r="C810" s="11"/>
      <c r="D810" s="11"/>
      <c r="E810" s="11"/>
      <c r="F810" s="11"/>
      <c r="G810" s="11"/>
      <c r="H810" s="11"/>
      <c r="I810" s="11"/>
      <c r="J810" s="11"/>
    </row>
    <row r="811" spans="1:10" ht="15.75">
      <c r="A811" s="11"/>
      <c r="B811" s="11"/>
      <c r="C811" s="11"/>
      <c r="D811" s="11"/>
      <c r="E811" s="11"/>
      <c r="F811" s="11"/>
      <c r="G811" s="11"/>
      <c r="H811" s="11"/>
      <c r="I811" s="11"/>
      <c r="J811" s="11"/>
    </row>
    <row r="812" spans="1:10" ht="15.75">
      <c r="A812" s="11"/>
      <c r="B812" s="11"/>
      <c r="C812" s="11"/>
      <c r="D812" s="11"/>
      <c r="E812" s="11"/>
      <c r="F812" s="11"/>
      <c r="G812" s="11"/>
      <c r="H812" s="11"/>
      <c r="I812" s="11"/>
      <c r="J812" s="11"/>
    </row>
    <row r="813" spans="1:10" ht="15.75">
      <c r="A813" s="11"/>
      <c r="B813" s="11"/>
      <c r="C813" s="11"/>
      <c r="D813" s="11"/>
      <c r="E813" s="11"/>
      <c r="F813" s="11"/>
      <c r="G813" s="11"/>
      <c r="H813" s="11"/>
      <c r="I813" s="11"/>
      <c r="J813" s="11"/>
    </row>
    <row r="814" spans="1:10" ht="15.75">
      <c r="A814" s="11"/>
      <c r="B814" s="11"/>
      <c r="C814" s="11"/>
      <c r="D814" s="11"/>
      <c r="E814" s="11"/>
      <c r="F814" s="11"/>
      <c r="G814" s="11"/>
      <c r="H814" s="11"/>
      <c r="I814" s="11"/>
      <c r="J814" s="11"/>
    </row>
    <row r="815" spans="1:10" ht="15.75">
      <c r="A815" s="11"/>
      <c r="B815" s="11"/>
      <c r="C815" s="11"/>
      <c r="D815" s="11"/>
      <c r="E815" s="11"/>
      <c r="F815" s="11"/>
      <c r="G815" s="11"/>
      <c r="H815" s="11"/>
      <c r="I815" s="11"/>
      <c r="J815" s="11"/>
    </row>
    <row r="816" spans="1:10" ht="15.75">
      <c r="A816" s="11"/>
      <c r="B816" s="11"/>
      <c r="C816" s="11"/>
      <c r="D816" s="11"/>
      <c r="E816" s="11"/>
      <c r="F816" s="11"/>
      <c r="G816" s="11"/>
      <c r="H816" s="11"/>
      <c r="I816" s="11"/>
      <c r="J816" s="11"/>
    </row>
    <row r="817" spans="1:10" ht="15.75">
      <c r="A817" s="11"/>
      <c r="B817" s="11"/>
      <c r="C817" s="11"/>
      <c r="D817" s="11"/>
      <c r="E817" s="11"/>
      <c r="F817" s="11"/>
      <c r="G817" s="11"/>
      <c r="H817" s="11"/>
      <c r="I817" s="11"/>
      <c r="J817" s="11"/>
    </row>
    <row r="818" spans="1:10" ht="15.75">
      <c r="A818" s="11"/>
      <c r="B818" s="11"/>
      <c r="C818" s="11"/>
      <c r="D818" s="11"/>
      <c r="E818" s="11"/>
      <c r="F818" s="11"/>
      <c r="G818" s="11"/>
      <c r="H818" s="11"/>
      <c r="I818" s="11"/>
      <c r="J818" s="11"/>
    </row>
    <row r="819" spans="1:10" ht="15.75">
      <c r="A819" s="11"/>
      <c r="B819" s="11"/>
      <c r="C819" s="11"/>
      <c r="D819" s="11"/>
      <c r="E819" s="11"/>
      <c r="F819" s="11"/>
      <c r="G819" s="11"/>
      <c r="H819" s="11"/>
      <c r="I819" s="11"/>
      <c r="J819" s="11"/>
    </row>
    <row r="820" spans="1:10" ht="15.75">
      <c r="A820" s="11"/>
      <c r="B820" s="11"/>
      <c r="C820" s="11"/>
      <c r="D820" s="11"/>
      <c r="E820" s="11"/>
      <c r="F820" s="11"/>
      <c r="G820" s="11"/>
      <c r="H820" s="11"/>
      <c r="I820" s="11"/>
      <c r="J820" s="11"/>
    </row>
    <row r="821" spans="1:10" ht="15.75">
      <c r="A821" s="11"/>
      <c r="B821" s="11"/>
      <c r="C821" s="11"/>
      <c r="D821" s="11"/>
      <c r="E821" s="11"/>
      <c r="F821" s="11"/>
      <c r="G821" s="11"/>
      <c r="H821" s="11"/>
      <c r="I821" s="11"/>
      <c r="J821" s="11"/>
    </row>
    <row r="822" spans="1:10" ht="15.75">
      <c r="A822" s="11"/>
      <c r="B822" s="11"/>
      <c r="C822" s="11"/>
      <c r="D822" s="11"/>
      <c r="E822" s="11"/>
      <c r="F822" s="11"/>
      <c r="G822" s="11"/>
      <c r="H822" s="11"/>
      <c r="I822" s="11"/>
      <c r="J822" s="11"/>
    </row>
    <row r="823" spans="1:10" ht="15.75">
      <c r="A823" s="11"/>
      <c r="B823" s="11"/>
      <c r="C823" s="11"/>
      <c r="D823" s="11"/>
      <c r="E823" s="11"/>
      <c r="F823" s="11"/>
      <c r="G823" s="11"/>
      <c r="H823" s="11"/>
      <c r="I823" s="11"/>
      <c r="J823" s="11"/>
    </row>
    <row r="824" spans="1:10" ht="15.75">
      <c r="A824" s="11"/>
      <c r="B824" s="11"/>
      <c r="C824" s="11"/>
      <c r="D824" s="11"/>
      <c r="E824" s="11"/>
      <c r="F824" s="11"/>
      <c r="G824" s="11"/>
      <c r="H824" s="11"/>
      <c r="I824" s="11"/>
      <c r="J824" s="11"/>
    </row>
    <row r="825" spans="1:10" ht="15.75">
      <c r="A825" s="11"/>
      <c r="B825" s="11"/>
      <c r="C825" s="11"/>
      <c r="D825" s="11"/>
      <c r="E825" s="11"/>
      <c r="F825" s="11"/>
      <c r="G825" s="11"/>
      <c r="H825" s="11"/>
      <c r="I825" s="11"/>
      <c r="J825" s="11"/>
    </row>
    <row r="826" spans="1:10" ht="15.75">
      <c r="A826" s="11"/>
      <c r="B826" s="11"/>
      <c r="C826" s="11"/>
      <c r="D826" s="11"/>
      <c r="E826" s="11"/>
      <c r="F826" s="11"/>
      <c r="G826" s="11"/>
      <c r="H826" s="11"/>
      <c r="I826" s="11"/>
      <c r="J826" s="11"/>
    </row>
    <row r="827" spans="1:10" ht="15.75">
      <c r="A827" s="11"/>
      <c r="B827" s="11"/>
      <c r="C827" s="11"/>
      <c r="D827" s="11"/>
      <c r="E827" s="11"/>
      <c r="F827" s="11"/>
      <c r="G827" s="11"/>
      <c r="H827" s="11"/>
      <c r="I827" s="11"/>
      <c r="J827" s="11"/>
    </row>
    <row r="828" spans="1:10" ht="15.75">
      <c r="A828" s="11"/>
      <c r="B828" s="11"/>
      <c r="C828" s="11"/>
      <c r="D828" s="11"/>
      <c r="E828" s="11"/>
      <c r="F828" s="11"/>
      <c r="G828" s="11"/>
      <c r="H828" s="11"/>
      <c r="I828" s="11"/>
      <c r="J828" s="11"/>
    </row>
    <row r="829" spans="1:10" ht="15.75">
      <c r="A829" s="11"/>
      <c r="B829" s="11"/>
      <c r="C829" s="11"/>
      <c r="D829" s="11"/>
      <c r="E829" s="11"/>
      <c r="F829" s="11"/>
      <c r="G829" s="11"/>
      <c r="H829" s="11"/>
      <c r="I829" s="11"/>
      <c r="J829" s="11"/>
    </row>
    <row r="830" spans="1:10" ht="15.75">
      <c r="A830" s="11"/>
      <c r="B830" s="11"/>
      <c r="C830" s="11"/>
      <c r="D830" s="11"/>
      <c r="E830" s="11"/>
      <c r="F830" s="11"/>
      <c r="G830" s="11"/>
      <c r="H830" s="11"/>
      <c r="I830" s="11"/>
      <c r="J830" s="11"/>
    </row>
    <row r="831" spans="1:10" ht="15.75">
      <c r="A831" s="11"/>
      <c r="B831" s="11"/>
      <c r="C831" s="11"/>
      <c r="D831" s="11"/>
      <c r="E831" s="11"/>
      <c r="F831" s="11"/>
      <c r="G831" s="11"/>
      <c r="H831" s="11"/>
      <c r="I831" s="11"/>
      <c r="J831" s="11"/>
    </row>
    <row r="832" spans="1:10" ht="15.75">
      <c r="A832" s="11"/>
      <c r="B832" s="11"/>
      <c r="C832" s="11"/>
      <c r="D832" s="11"/>
      <c r="E832" s="11"/>
      <c r="F832" s="11"/>
      <c r="G832" s="11"/>
      <c r="H832" s="11"/>
      <c r="I832" s="11"/>
      <c r="J832" s="11"/>
    </row>
    <row r="833" spans="1:10" ht="15.75">
      <c r="A833" s="11"/>
      <c r="B833" s="11"/>
      <c r="C833" s="11"/>
      <c r="D833" s="11"/>
      <c r="E833" s="11"/>
      <c r="F833" s="11"/>
      <c r="G833" s="11"/>
      <c r="H833" s="11"/>
      <c r="I833" s="11"/>
      <c r="J833" s="11"/>
    </row>
    <row r="834" spans="1:10" ht="15.75">
      <c r="A834" s="11"/>
      <c r="B834" s="11"/>
      <c r="C834" s="11"/>
      <c r="D834" s="11"/>
      <c r="E834" s="11"/>
      <c r="F834" s="11"/>
      <c r="G834" s="11"/>
      <c r="H834" s="11"/>
      <c r="I834" s="11"/>
      <c r="J834" s="11"/>
    </row>
    <row r="835" spans="1:10" ht="15.75">
      <c r="A835" s="11"/>
      <c r="B835" s="11"/>
      <c r="C835" s="11"/>
      <c r="D835" s="11"/>
      <c r="E835" s="11"/>
      <c r="F835" s="11"/>
      <c r="G835" s="11"/>
      <c r="H835" s="11"/>
      <c r="I835" s="11"/>
      <c r="J835" s="11"/>
    </row>
    <row r="836" spans="1:10" ht="15.75">
      <c r="A836" s="11"/>
      <c r="B836" s="11"/>
      <c r="C836" s="11"/>
      <c r="D836" s="11"/>
      <c r="E836" s="11"/>
      <c r="F836" s="11"/>
      <c r="G836" s="11"/>
      <c r="H836" s="11"/>
      <c r="I836" s="11"/>
      <c r="J836" s="11"/>
    </row>
    <row r="837" spans="1:10" ht="15.75">
      <c r="A837" s="11"/>
      <c r="B837" s="11"/>
      <c r="C837" s="11"/>
      <c r="D837" s="11"/>
      <c r="E837" s="11"/>
      <c r="F837" s="11"/>
      <c r="G837" s="11"/>
      <c r="H837" s="11"/>
      <c r="I837" s="11"/>
      <c r="J837" s="11"/>
    </row>
    <row r="838" spans="1:10" ht="15.75">
      <c r="A838" s="11"/>
      <c r="B838" s="11"/>
      <c r="C838" s="11"/>
      <c r="D838" s="11"/>
      <c r="E838" s="11"/>
      <c r="F838" s="11"/>
      <c r="G838" s="11"/>
      <c r="H838" s="11"/>
      <c r="I838" s="11"/>
      <c r="J838" s="11"/>
    </row>
    <row r="839" spans="1:10" ht="15.75">
      <c r="A839" s="11"/>
      <c r="B839" s="11"/>
      <c r="C839" s="11"/>
      <c r="D839" s="11"/>
      <c r="E839" s="11"/>
      <c r="F839" s="11"/>
      <c r="G839" s="11"/>
      <c r="H839" s="11"/>
      <c r="I839" s="11"/>
      <c r="J839" s="11"/>
    </row>
    <row r="840" spans="1:10" ht="15.75">
      <c r="A840" s="11"/>
      <c r="B840" s="11"/>
      <c r="C840" s="11"/>
      <c r="D840" s="11"/>
      <c r="E840" s="11"/>
      <c r="F840" s="11"/>
      <c r="G840" s="11"/>
      <c r="H840" s="11"/>
      <c r="I840" s="11"/>
      <c r="J840" s="11"/>
    </row>
    <row r="841" spans="1:10" ht="15.75">
      <c r="A841" s="11"/>
      <c r="B841" s="11"/>
      <c r="C841" s="11"/>
      <c r="D841" s="11"/>
      <c r="E841" s="11"/>
      <c r="F841" s="11"/>
      <c r="G841" s="11"/>
      <c r="H841" s="11"/>
      <c r="I841" s="11"/>
      <c r="J841" s="11"/>
    </row>
    <row r="842" spans="1:10" ht="15.75">
      <c r="A842" s="11"/>
      <c r="B842" s="11"/>
      <c r="C842" s="11"/>
      <c r="D842" s="11"/>
      <c r="E842" s="11"/>
      <c r="F842" s="11"/>
      <c r="G842" s="11"/>
      <c r="H842" s="11"/>
      <c r="I842" s="11"/>
      <c r="J842" s="11"/>
    </row>
    <row r="843" spans="1:10" ht="15.75">
      <c r="A843" s="11"/>
      <c r="B843" s="11"/>
      <c r="C843" s="11"/>
      <c r="D843" s="11"/>
      <c r="E843" s="11"/>
      <c r="F843" s="11"/>
      <c r="G843" s="11"/>
      <c r="H843" s="11"/>
      <c r="I843" s="11"/>
      <c r="J843" s="11"/>
    </row>
    <row r="844" spans="1:10" ht="15.75">
      <c r="A844" s="11"/>
      <c r="B844" s="11"/>
      <c r="C844" s="11"/>
      <c r="D844" s="11"/>
      <c r="E844" s="11"/>
      <c r="F844" s="11"/>
      <c r="G844" s="11"/>
      <c r="H844" s="11"/>
      <c r="I844" s="11"/>
      <c r="J844" s="11"/>
    </row>
    <row r="845" spans="1:10" ht="15.75">
      <c r="A845" s="11"/>
      <c r="B845" s="11"/>
      <c r="C845" s="11"/>
      <c r="D845" s="11"/>
      <c r="E845" s="11"/>
      <c r="F845" s="11"/>
      <c r="G845" s="11"/>
      <c r="H845" s="11"/>
      <c r="I845" s="11"/>
      <c r="J845" s="11"/>
    </row>
    <row r="846" spans="1:10" ht="15.75">
      <c r="A846" s="11"/>
      <c r="B846" s="11"/>
      <c r="C846" s="11"/>
      <c r="D846" s="11"/>
      <c r="E846" s="11"/>
      <c r="F846" s="11"/>
      <c r="G846" s="11"/>
      <c r="H846" s="11"/>
      <c r="I846" s="11"/>
      <c r="J846" s="11"/>
    </row>
    <row r="847" spans="1:10" ht="15.75">
      <c r="A847" s="11"/>
      <c r="B847" s="11"/>
      <c r="C847" s="11"/>
      <c r="D847" s="11"/>
      <c r="E847" s="11"/>
      <c r="F847" s="11"/>
      <c r="G847" s="11"/>
      <c r="H847" s="11"/>
      <c r="I847" s="11"/>
      <c r="J847" s="11"/>
    </row>
    <row r="848" spans="1:10" ht="15.75">
      <c r="A848" s="11"/>
      <c r="B848" s="11"/>
      <c r="C848" s="11"/>
      <c r="D848" s="11"/>
      <c r="E848" s="11"/>
      <c r="F848" s="11"/>
      <c r="G848" s="11"/>
      <c r="H848" s="11"/>
      <c r="I848" s="11"/>
      <c r="J848" s="11"/>
    </row>
    <row r="849" spans="1:10" ht="15.75">
      <c r="A849" s="11"/>
      <c r="B849" s="11"/>
      <c r="C849" s="11"/>
      <c r="D849" s="11"/>
      <c r="E849" s="11"/>
      <c r="F849" s="11"/>
      <c r="G849" s="11"/>
      <c r="H849" s="11"/>
      <c r="I849" s="11"/>
      <c r="J849" s="11"/>
    </row>
    <row r="850" spans="1:10" ht="15.75">
      <c r="A850" s="11"/>
      <c r="B850" s="11"/>
      <c r="C850" s="11"/>
      <c r="D850" s="11"/>
      <c r="E850" s="11"/>
      <c r="F850" s="11"/>
      <c r="G850" s="11"/>
      <c r="H850" s="11"/>
      <c r="I850" s="11"/>
      <c r="J850" s="11"/>
    </row>
    <row r="851" spans="1:10" ht="15.75">
      <c r="A851" s="11"/>
      <c r="B851" s="11"/>
      <c r="C851" s="11"/>
      <c r="D851" s="11"/>
      <c r="E851" s="11"/>
      <c r="F851" s="11"/>
      <c r="G851" s="11"/>
      <c r="H851" s="11"/>
      <c r="I851" s="11"/>
      <c r="J851" s="11"/>
    </row>
    <row r="852" spans="1:10" ht="15.75">
      <c r="A852" s="11"/>
      <c r="B852" s="11"/>
      <c r="C852" s="11"/>
      <c r="D852" s="11"/>
      <c r="E852" s="11"/>
      <c r="F852" s="11"/>
      <c r="G852" s="11"/>
      <c r="H852" s="11"/>
      <c r="I852" s="11"/>
      <c r="J852" s="11"/>
    </row>
    <row r="853" spans="1:10" ht="15.75">
      <c r="A853" s="11"/>
      <c r="B853" s="11"/>
      <c r="C853" s="11"/>
      <c r="D853" s="11"/>
      <c r="E853" s="11"/>
      <c r="F853" s="11"/>
      <c r="G853" s="11"/>
      <c r="H853" s="11"/>
      <c r="I853" s="11"/>
      <c r="J853" s="11"/>
    </row>
    <row r="854" spans="1:10" ht="15.75">
      <c r="A854" s="11"/>
      <c r="B854" s="11"/>
      <c r="C854" s="11"/>
      <c r="D854" s="11"/>
      <c r="E854" s="11"/>
      <c r="F854" s="11"/>
      <c r="G854" s="11"/>
      <c r="H854" s="11"/>
      <c r="I854" s="11"/>
      <c r="J854" s="11"/>
    </row>
    <row r="855" spans="1:10" ht="15.75">
      <c r="A855" s="11"/>
      <c r="B855" s="11"/>
      <c r="C855" s="11"/>
      <c r="D855" s="11"/>
      <c r="E855" s="11"/>
      <c r="F855" s="11"/>
      <c r="G855" s="11"/>
      <c r="H855" s="11"/>
      <c r="I855" s="11"/>
      <c r="J855" s="11"/>
    </row>
    <row r="856" spans="1:10" ht="15.75">
      <c r="A856" s="11"/>
      <c r="B856" s="11"/>
      <c r="C856" s="11"/>
      <c r="D856" s="11"/>
      <c r="E856" s="11"/>
      <c r="F856" s="11"/>
      <c r="G856" s="11"/>
      <c r="H856" s="11"/>
      <c r="I856" s="11"/>
      <c r="J856" s="11"/>
    </row>
    <row r="857" spans="1:10" ht="15.75">
      <c r="A857" s="11"/>
      <c r="B857" s="11"/>
      <c r="C857" s="11"/>
      <c r="D857" s="11"/>
      <c r="E857" s="11"/>
      <c r="F857" s="11"/>
      <c r="G857" s="11"/>
      <c r="H857" s="11"/>
      <c r="I857" s="11"/>
      <c r="J857" s="11"/>
    </row>
    <row r="858" spans="1:10" ht="15.75">
      <c r="A858" s="11"/>
      <c r="B858" s="11"/>
      <c r="C858" s="11"/>
      <c r="D858" s="11"/>
      <c r="E858" s="11"/>
      <c r="F858" s="11"/>
      <c r="G858" s="11"/>
      <c r="H858" s="11"/>
      <c r="I858" s="11"/>
      <c r="J858" s="11"/>
    </row>
    <row r="859" spans="1:10" ht="15.75">
      <c r="A859" s="11"/>
      <c r="B859" s="11"/>
      <c r="C859" s="11"/>
      <c r="D859" s="11"/>
      <c r="E859" s="11"/>
      <c r="F859" s="11"/>
      <c r="G859" s="11"/>
      <c r="H859" s="11"/>
      <c r="I859" s="11"/>
      <c r="J859" s="11"/>
    </row>
    <row r="860" spans="1:10" ht="15.75">
      <c r="A860" s="11"/>
      <c r="B860" s="11"/>
      <c r="C860" s="11"/>
      <c r="D860" s="11"/>
      <c r="E860" s="11"/>
      <c r="F860" s="11"/>
      <c r="G860" s="11"/>
      <c r="H860" s="11"/>
      <c r="I860" s="11"/>
      <c r="J860" s="11"/>
    </row>
    <row r="861" spans="1:10" ht="15.75">
      <c r="A861" s="11"/>
      <c r="B861" s="11"/>
      <c r="C861" s="11"/>
      <c r="D861" s="11"/>
      <c r="E861" s="11"/>
      <c r="F861" s="11"/>
      <c r="G861" s="11"/>
      <c r="H861" s="11"/>
      <c r="I861" s="11"/>
      <c r="J861" s="11"/>
    </row>
    <row r="862" spans="1:10" ht="15.75">
      <c r="A862" s="11"/>
      <c r="B862" s="11"/>
      <c r="C862" s="11"/>
      <c r="D862" s="11"/>
      <c r="E862" s="11"/>
      <c r="F862" s="11"/>
      <c r="G862" s="11"/>
      <c r="H862" s="11"/>
      <c r="I862" s="11"/>
      <c r="J862" s="11"/>
    </row>
    <row r="863" spans="1:10" ht="15.75">
      <c r="A863" s="11"/>
      <c r="B863" s="11"/>
      <c r="C863" s="11"/>
      <c r="D863" s="11"/>
      <c r="E863" s="11"/>
      <c r="F863" s="11"/>
      <c r="G863" s="11"/>
      <c r="H863" s="11"/>
      <c r="I863" s="11"/>
      <c r="J863" s="11"/>
    </row>
    <row r="864" spans="1:10" ht="15.75">
      <c r="A864" s="11"/>
      <c r="B864" s="11"/>
      <c r="C864" s="11"/>
      <c r="D864" s="11"/>
      <c r="E864" s="11"/>
      <c r="F864" s="11"/>
      <c r="G864" s="11"/>
      <c r="H864" s="11"/>
      <c r="I864" s="11"/>
      <c r="J864" s="11"/>
    </row>
    <row r="865" spans="1:10" ht="15.75">
      <c r="A865" s="11"/>
      <c r="B865" s="11"/>
      <c r="C865" s="11"/>
      <c r="D865" s="11"/>
      <c r="E865" s="11"/>
      <c r="F865" s="11"/>
      <c r="G865" s="11"/>
      <c r="H865" s="11"/>
      <c r="I865" s="11"/>
      <c r="J865" s="11"/>
    </row>
    <row r="866" spans="1:10" ht="15.75">
      <c r="A866" s="11"/>
      <c r="B866" s="11"/>
      <c r="C866" s="11"/>
      <c r="D866" s="11"/>
      <c r="E866" s="11"/>
      <c r="F866" s="11"/>
      <c r="G866" s="11"/>
      <c r="H866" s="11"/>
      <c r="I866" s="11"/>
      <c r="J866" s="11"/>
    </row>
    <row r="867" spans="1:10" ht="15.75">
      <c r="A867" s="11"/>
      <c r="B867" s="11"/>
      <c r="C867" s="11"/>
      <c r="D867" s="11"/>
      <c r="E867" s="11"/>
      <c r="F867" s="11"/>
      <c r="G867" s="11"/>
      <c r="H867" s="11"/>
      <c r="I867" s="11"/>
      <c r="J867" s="11"/>
    </row>
    <row r="868" spans="1:10" ht="15.75">
      <c r="A868" s="11"/>
      <c r="B868" s="11"/>
      <c r="C868" s="11"/>
      <c r="D868" s="11"/>
      <c r="E868" s="11"/>
      <c r="F868" s="11"/>
      <c r="G868" s="11"/>
      <c r="H868" s="11"/>
      <c r="I868" s="11"/>
      <c r="J868" s="11"/>
    </row>
    <row r="869" spans="1:10" ht="15.75">
      <c r="A869" s="11"/>
      <c r="B869" s="11"/>
      <c r="C869" s="11"/>
      <c r="D869" s="11"/>
      <c r="E869" s="11"/>
      <c r="F869" s="11"/>
      <c r="G869" s="11"/>
      <c r="H869" s="11"/>
      <c r="I869" s="11"/>
      <c r="J869" s="11"/>
    </row>
    <row r="870" spans="1:10" ht="15.75">
      <c r="A870" s="11"/>
      <c r="B870" s="11"/>
      <c r="C870" s="11"/>
      <c r="D870" s="11"/>
      <c r="E870" s="11"/>
      <c r="F870" s="11"/>
      <c r="G870" s="11"/>
      <c r="H870" s="11"/>
      <c r="I870" s="11"/>
      <c r="J870" s="11"/>
    </row>
    <row r="871" spans="1:10" ht="15.75">
      <c r="A871" s="11"/>
      <c r="B871" s="11"/>
      <c r="C871" s="11"/>
      <c r="D871" s="11"/>
      <c r="E871" s="11"/>
      <c r="F871" s="11"/>
      <c r="G871" s="11"/>
      <c r="H871" s="11"/>
      <c r="I871" s="11"/>
      <c r="J871" s="11"/>
    </row>
    <row r="872" spans="1:10" ht="15.75">
      <c r="A872" s="11"/>
      <c r="B872" s="11"/>
      <c r="C872" s="11"/>
      <c r="D872" s="11"/>
      <c r="E872" s="11"/>
      <c r="F872" s="11"/>
      <c r="G872" s="11"/>
      <c r="H872" s="11"/>
      <c r="I872" s="11"/>
      <c r="J872" s="11"/>
    </row>
    <row r="873" spans="1:10" ht="15.75">
      <c r="A873" s="11"/>
      <c r="B873" s="11"/>
      <c r="C873" s="11"/>
      <c r="D873" s="11"/>
      <c r="E873" s="11"/>
      <c r="F873" s="11"/>
      <c r="G873" s="11"/>
      <c r="H873" s="11"/>
      <c r="I873" s="11"/>
      <c r="J873" s="11"/>
    </row>
    <row r="874" spans="1:10" ht="15.75">
      <c r="A874" s="11"/>
      <c r="B874" s="11"/>
      <c r="C874" s="11"/>
      <c r="D874" s="11"/>
      <c r="E874" s="11"/>
      <c r="F874" s="11"/>
      <c r="G874" s="11"/>
      <c r="H874" s="11"/>
      <c r="I874" s="11"/>
      <c r="J874" s="11"/>
    </row>
    <row r="875" spans="1:10" ht="15.75">
      <c r="A875" s="11"/>
      <c r="B875" s="11"/>
      <c r="C875" s="11"/>
      <c r="D875" s="11"/>
      <c r="E875" s="11"/>
      <c r="F875" s="11"/>
      <c r="G875" s="11"/>
      <c r="H875" s="11"/>
      <c r="I875" s="11"/>
      <c r="J875" s="11"/>
    </row>
    <row r="876" spans="1:10" ht="15.75">
      <c r="A876" s="11"/>
      <c r="B876" s="11"/>
      <c r="C876" s="11"/>
      <c r="D876" s="11"/>
      <c r="E876" s="11"/>
      <c r="F876" s="11"/>
      <c r="G876" s="11"/>
      <c r="H876" s="11"/>
      <c r="I876" s="11"/>
      <c r="J876" s="11"/>
    </row>
    <row r="877" spans="1:10" ht="15.75">
      <c r="A877" s="11"/>
      <c r="B877" s="11"/>
      <c r="C877" s="11"/>
      <c r="D877" s="11"/>
      <c r="E877" s="11"/>
      <c r="F877" s="11"/>
      <c r="G877" s="11"/>
      <c r="H877" s="11"/>
      <c r="I877" s="11"/>
      <c r="J877" s="11"/>
    </row>
    <row r="878" spans="1:10" ht="15.75">
      <c r="A878" s="11"/>
      <c r="B878" s="11"/>
      <c r="C878" s="11"/>
      <c r="D878" s="11"/>
      <c r="E878" s="11"/>
      <c r="F878" s="11"/>
      <c r="G878" s="11"/>
      <c r="H878" s="11"/>
      <c r="I878" s="11"/>
      <c r="J878" s="11"/>
    </row>
    <row r="879" spans="1:10" ht="15.75">
      <c r="A879" s="11"/>
      <c r="B879" s="11"/>
      <c r="C879" s="11"/>
      <c r="D879" s="11"/>
      <c r="E879" s="11"/>
      <c r="F879" s="11"/>
      <c r="G879" s="11"/>
      <c r="H879" s="11"/>
      <c r="I879" s="11"/>
      <c r="J879" s="11"/>
    </row>
    <row r="880" spans="1:10" ht="15.75">
      <c r="A880" s="11"/>
      <c r="B880" s="11"/>
      <c r="C880" s="11"/>
      <c r="D880" s="11"/>
      <c r="E880" s="11"/>
      <c r="F880" s="11"/>
      <c r="G880" s="11"/>
      <c r="H880" s="11"/>
      <c r="I880" s="11"/>
      <c r="J880" s="11"/>
    </row>
    <row r="881" spans="1:10" ht="15.75">
      <c r="A881" s="11"/>
      <c r="B881" s="11"/>
      <c r="C881" s="11"/>
      <c r="D881" s="11"/>
      <c r="E881" s="11"/>
      <c r="F881" s="11"/>
      <c r="G881" s="11"/>
      <c r="H881" s="11"/>
      <c r="I881" s="11"/>
      <c r="J881" s="11"/>
    </row>
    <row r="882" spans="1:10" ht="15.75">
      <c r="A882" s="11"/>
      <c r="B882" s="11"/>
      <c r="C882" s="11"/>
      <c r="D882" s="11"/>
      <c r="E882" s="11"/>
      <c r="F882" s="11"/>
      <c r="G882" s="11"/>
      <c r="H882" s="11"/>
      <c r="I882" s="11"/>
      <c r="J882" s="11"/>
    </row>
    <row r="883" spans="1:10" ht="15.75">
      <c r="A883" s="11"/>
      <c r="B883" s="11"/>
      <c r="C883" s="11"/>
      <c r="D883" s="11"/>
      <c r="E883" s="11"/>
      <c r="F883" s="11"/>
      <c r="G883" s="11"/>
      <c r="H883" s="11"/>
      <c r="I883" s="11"/>
      <c r="J883" s="11"/>
    </row>
    <row r="884" spans="1:10" ht="15.75">
      <c r="A884" s="11"/>
      <c r="B884" s="11"/>
      <c r="C884" s="11"/>
      <c r="D884" s="11"/>
      <c r="E884" s="11"/>
      <c r="F884" s="11"/>
      <c r="G884" s="11"/>
      <c r="H884" s="11"/>
      <c r="I884" s="11"/>
      <c r="J884" s="11"/>
    </row>
    <row r="885" spans="1:10" ht="15.75">
      <c r="A885" s="11"/>
      <c r="B885" s="11"/>
      <c r="C885" s="11"/>
      <c r="D885" s="11"/>
      <c r="E885" s="11"/>
      <c r="F885" s="11"/>
      <c r="G885" s="11"/>
      <c r="H885" s="11"/>
      <c r="I885" s="11"/>
      <c r="J885" s="11"/>
    </row>
    <row r="886" spans="1:10" ht="15.75">
      <c r="A886" s="11"/>
      <c r="B886" s="11"/>
      <c r="C886" s="11"/>
      <c r="D886" s="11"/>
      <c r="E886" s="11"/>
      <c r="F886" s="11"/>
      <c r="G886" s="11"/>
      <c r="H886" s="11"/>
      <c r="I886" s="11"/>
      <c r="J886" s="11"/>
    </row>
    <row r="887" spans="1:10" ht="15.75">
      <c r="A887" s="11"/>
      <c r="B887" s="11"/>
      <c r="C887" s="11"/>
      <c r="D887" s="11"/>
      <c r="E887" s="11"/>
      <c r="F887" s="11"/>
      <c r="G887" s="11"/>
      <c r="H887" s="11"/>
      <c r="I887" s="11"/>
      <c r="J887" s="11"/>
    </row>
    <row r="888" spans="1:10" ht="15.75">
      <c r="A888" s="11"/>
      <c r="B888" s="11"/>
      <c r="C888" s="11"/>
      <c r="D888" s="11"/>
      <c r="E888" s="11"/>
      <c r="F888" s="11"/>
      <c r="G888" s="11"/>
      <c r="H888" s="11"/>
      <c r="I888" s="11"/>
      <c r="J888" s="11"/>
    </row>
    <row r="889" spans="1:10" ht="15.75">
      <c r="A889" s="11"/>
      <c r="B889" s="11"/>
      <c r="C889" s="11"/>
      <c r="D889" s="11"/>
      <c r="E889" s="11"/>
      <c r="F889" s="11"/>
      <c r="G889" s="11"/>
      <c r="H889" s="11"/>
      <c r="I889" s="11"/>
      <c r="J889" s="11"/>
    </row>
    <row r="890" spans="1:10" ht="15.75">
      <c r="A890" s="11"/>
      <c r="B890" s="11"/>
      <c r="C890" s="11"/>
      <c r="D890" s="11"/>
      <c r="E890" s="11"/>
      <c r="F890" s="11"/>
      <c r="G890" s="11"/>
      <c r="H890" s="11"/>
      <c r="I890" s="11"/>
      <c r="J890" s="11"/>
    </row>
    <row r="891" spans="1:10" ht="15.75">
      <c r="A891" s="11"/>
      <c r="B891" s="11"/>
      <c r="C891" s="11"/>
      <c r="D891" s="11"/>
      <c r="E891" s="11"/>
      <c r="F891" s="11"/>
      <c r="G891" s="11"/>
      <c r="H891" s="11"/>
      <c r="I891" s="11"/>
      <c r="J891" s="11"/>
    </row>
    <row r="892" spans="1:10" ht="15.75">
      <c r="A892" s="11"/>
      <c r="B892" s="11"/>
      <c r="C892" s="11"/>
      <c r="D892" s="11"/>
      <c r="E892" s="11"/>
      <c r="F892" s="11"/>
      <c r="G892" s="11"/>
      <c r="H892" s="11"/>
      <c r="I892" s="11"/>
      <c r="J892" s="11"/>
    </row>
    <row r="893" spans="1:10" ht="15.75">
      <c r="A893" s="11"/>
      <c r="B893" s="11"/>
      <c r="C893" s="11"/>
      <c r="D893" s="11"/>
      <c r="E893" s="11"/>
      <c r="F893" s="11"/>
      <c r="G893" s="11"/>
      <c r="H893" s="11"/>
      <c r="I893" s="11"/>
      <c r="J893" s="11"/>
    </row>
    <row r="894" spans="1:10" ht="15.75">
      <c r="A894" s="11"/>
      <c r="B894" s="11"/>
      <c r="C894" s="11"/>
      <c r="D894" s="11"/>
      <c r="E894" s="11"/>
      <c r="F894" s="11"/>
      <c r="G894" s="11"/>
      <c r="H894" s="11"/>
      <c r="I894" s="11"/>
      <c r="J894" s="11"/>
    </row>
    <row r="895" spans="1:10" ht="15.75">
      <c r="A895" s="11"/>
      <c r="B895" s="11"/>
      <c r="C895" s="11"/>
      <c r="D895" s="11"/>
      <c r="E895" s="11"/>
      <c r="F895" s="11"/>
      <c r="G895" s="11"/>
      <c r="H895" s="11"/>
      <c r="I895" s="11"/>
      <c r="J895" s="11"/>
    </row>
    <row r="896" spans="1:10" ht="15.75">
      <c r="A896" s="11"/>
      <c r="B896" s="11"/>
      <c r="C896" s="11"/>
      <c r="D896" s="11"/>
      <c r="E896" s="11"/>
      <c r="F896" s="11"/>
      <c r="G896" s="11"/>
      <c r="H896" s="11"/>
      <c r="I896" s="11"/>
      <c r="J896" s="11"/>
    </row>
    <row r="897" spans="1:10" ht="15.75">
      <c r="A897" s="11"/>
      <c r="B897" s="11"/>
      <c r="C897" s="11"/>
      <c r="D897" s="11"/>
      <c r="E897" s="11"/>
      <c r="F897" s="11"/>
      <c r="G897" s="11"/>
      <c r="H897" s="11"/>
      <c r="I897" s="11"/>
      <c r="J897" s="11"/>
    </row>
    <row r="898" spans="1:10" ht="15.75">
      <c r="A898" s="11"/>
      <c r="B898" s="11"/>
      <c r="C898" s="11"/>
      <c r="D898" s="11"/>
      <c r="E898" s="11"/>
      <c r="F898" s="11"/>
      <c r="G898" s="11"/>
      <c r="H898" s="11"/>
      <c r="I898" s="11"/>
      <c r="J898" s="11"/>
    </row>
    <row r="899" spans="1:10" ht="15.75">
      <c r="A899" s="11"/>
      <c r="B899" s="11"/>
      <c r="C899" s="11"/>
      <c r="D899" s="11"/>
      <c r="E899" s="11"/>
      <c r="F899" s="11"/>
      <c r="G899" s="11"/>
      <c r="H899" s="11"/>
      <c r="I899" s="11"/>
      <c r="J899" s="11"/>
    </row>
    <row r="900" spans="1:10" ht="15.75">
      <c r="A900" s="11"/>
      <c r="B900" s="11"/>
      <c r="C900" s="11"/>
      <c r="D900" s="11"/>
      <c r="E900" s="11"/>
      <c r="F900" s="11"/>
      <c r="G900" s="11"/>
      <c r="H900" s="11"/>
      <c r="I900" s="11"/>
      <c r="J900" s="11"/>
    </row>
    <row r="901" spans="1:10" ht="15.75">
      <c r="A901" s="11"/>
      <c r="B901" s="11"/>
      <c r="C901" s="11"/>
      <c r="D901" s="11"/>
      <c r="E901" s="11"/>
      <c r="F901" s="11"/>
      <c r="G901" s="11"/>
      <c r="H901" s="11"/>
      <c r="I901" s="11"/>
      <c r="J901" s="11"/>
    </row>
    <row r="902" spans="1:10" ht="15.75">
      <c r="A902" s="11"/>
      <c r="B902" s="11"/>
      <c r="C902" s="11"/>
      <c r="D902" s="11"/>
      <c r="E902" s="11"/>
      <c r="F902" s="11"/>
      <c r="G902" s="11"/>
      <c r="H902" s="11"/>
      <c r="I902" s="11"/>
      <c r="J902" s="11"/>
    </row>
    <row r="903" spans="1:10" ht="15.75">
      <c r="A903" s="11"/>
      <c r="B903" s="11"/>
      <c r="C903" s="11"/>
      <c r="D903" s="11"/>
      <c r="E903" s="11"/>
      <c r="F903" s="11"/>
      <c r="G903" s="11"/>
      <c r="H903" s="11"/>
      <c r="I903" s="11"/>
      <c r="J903" s="11"/>
    </row>
    <row r="904" spans="1:10" ht="15.75">
      <c r="A904" s="11"/>
      <c r="B904" s="11"/>
      <c r="C904" s="11"/>
      <c r="D904" s="11"/>
      <c r="E904" s="11"/>
      <c r="F904" s="11"/>
      <c r="G904" s="11"/>
      <c r="H904" s="11"/>
      <c r="I904" s="11"/>
      <c r="J904" s="11"/>
    </row>
    <row r="905" spans="1:10" ht="15.75">
      <c r="A905" s="11"/>
      <c r="B905" s="11"/>
      <c r="C905" s="11"/>
      <c r="D905" s="11"/>
      <c r="E905" s="11"/>
      <c r="F905" s="11"/>
      <c r="G905" s="11"/>
      <c r="H905" s="11"/>
      <c r="I905" s="11"/>
      <c r="J905" s="11"/>
    </row>
    <row r="906" spans="1:10" ht="15.75">
      <c r="A906" s="11"/>
      <c r="B906" s="11"/>
      <c r="C906" s="11"/>
      <c r="D906" s="11"/>
      <c r="E906" s="11"/>
      <c r="F906" s="11"/>
      <c r="G906" s="11"/>
      <c r="H906" s="11"/>
      <c r="I906" s="11"/>
      <c r="J906" s="11"/>
    </row>
    <row r="907" spans="1:10" ht="15.75">
      <c r="A907" s="11"/>
      <c r="B907" s="11"/>
      <c r="C907" s="11"/>
      <c r="D907" s="11"/>
      <c r="E907" s="11"/>
      <c r="F907" s="11"/>
      <c r="G907" s="11"/>
      <c r="H907" s="11"/>
      <c r="I907" s="11"/>
      <c r="J907" s="11"/>
    </row>
    <row r="908" spans="1:10" ht="15.75">
      <c r="A908" s="11"/>
      <c r="B908" s="11"/>
      <c r="C908" s="11"/>
      <c r="D908" s="11"/>
      <c r="E908" s="11"/>
      <c r="F908" s="11"/>
      <c r="G908" s="11"/>
      <c r="H908" s="11"/>
      <c r="I908" s="11"/>
      <c r="J908" s="11"/>
    </row>
    <row r="909" spans="1:10" ht="15.75">
      <c r="A909" s="11"/>
      <c r="B909" s="11"/>
      <c r="C909" s="11"/>
      <c r="D909" s="11"/>
      <c r="E909" s="11"/>
      <c r="F909" s="11"/>
      <c r="G909" s="11"/>
      <c r="H909" s="11"/>
      <c r="I909" s="11"/>
      <c r="J909" s="11"/>
    </row>
    <row r="910" spans="1:10" ht="15.75">
      <c r="A910" s="11"/>
      <c r="B910" s="11"/>
      <c r="C910" s="11"/>
      <c r="D910" s="11"/>
      <c r="E910" s="11"/>
      <c r="F910" s="11"/>
      <c r="G910" s="11"/>
      <c r="H910" s="11"/>
      <c r="I910" s="11"/>
      <c r="J910" s="11"/>
    </row>
    <row r="911" spans="1:10" ht="15.75">
      <c r="A911" s="11"/>
      <c r="B911" s="11"/>
      <c r="C911" s="11"/>
      <c r="D911" s="11"/>
      <c r="E911" s="11"/>
      <c r="F911" s="11"/>
      <c r="G911" s="11"/>
      <c r="H911" s="11"/>
      <c r="I911" s="11"/>
      <c r="J911" s="11"/>
    </row>
    <row r="912" spans="1:10" ht="15.75">
      <c r="A912" s="11"/>
      <c r="B912" s="11"/>
      <c r="C912" s="11"/>
      <c r="D912" s="11"/>
      <c r="E912" s="11"/>
      <c r="F912" s="11"/>
      <c r="G912" s="11"/>
      <c r="H912" s="11"/>
      <c r="I912" s="11"/>
      <c r="J912" s="11"/>
    </row>
    <row r="913" spans="1:10" ht="15.75">
      <c r="A913" s="11"/>
      <c r="B913" s="11"/>
      <c r="C913" s="11"/>
      <c r="D913" s="11"/>
      <c r="E913" s="11"/>
      <c r="F913" s="11"/>
      <c r="G913" s="11"/>
      <c r="H913" s="11"/>
      <c r="I913" s="11"/>
      <c r="J913" s="11"/>
    </row>
    <row r="914" spans="1:10" ht="15.75">
      <c r="A914" s="11"/>
      <c r="B914" s="11"/>
      <c r="C914" s="11"/>
      <c r="D914" s="11"/>
      <c r="E914" s="11"/>
      <c r="F914" s="11"/>
      <c r="G914" s="11"/>
      <c r="H914" s="11"/>
      <c r="I914" s="11"/>
      <c r="J914" s="11"/>
    </row>
    <row r="915" spans="1:10" ht="15.75">
      <c r="A915" s="11"/>
      <c r="B915" s="11"/>
      <c r="C915" s="11"/>
      <c r="D915" s="11"/>
      <c r="E915" s="11"/>
      <c r="F915" s="11"/>
      <c r="G915" s="11"/>
      <c r="H915" s="11"/>
      <c r="I915" s="11"/>
      <c r="J915" s="11"/>
    </row>
    <row r="916" spans="1:10" ht="15.75">
      <c r="A916" s="11"/>
      <c r="B916" s="11"/>
      <c r="C916" s="11"/>
      <c r="D916" s="11"/>
      <c r="E916" s="11"/>
      <c r="F916" s="11"/>
      <c r="G916" s="11"/>
      <c r="H916" s="11"/>
      <c r="I916" s="11"/>
      <c r="J916" s="11"/>
    </row>
    <row r="917" spans="1:10" ht="15.75">
      <c r="A917" s="11"/>
      <c r="B917" s="11"/>
      <c r="C917" s="11"/>
      <c r="D917" s="11"/>
      <c r="E917" s="11"/>
      <c r="F917" s="11"/>
      <c r="G917" s="11"/>
      <c r="H917" s="11"/>
      <c r="I917" s="11"/>
      <c r="J917" s="11"/>
    </row>
    <row r="918" spans="1:10" ht="15.75">
      <c r="A918" s="11"/>
      <c r="B918" s="11"/>
      <c r="C918" s="11"/>
      <c r="D918" s="11"/>
      <c r="E918" s="11"/>
      <c r="F918" s="11"/>
      <c r="G918" s="11"/>
      <c r="H918" s="11"/>
      <c r="I918" s="11"/>
      <c r="J918" s="11"/>
    </row>
    <row r="919" spans="1:10" ht="15.75">
      <c r="A919" s="11"/>
      <c r="B919" s="11"/>
      <c r="C919" s="11"/>
      <c r="D919" s="11"/>
      <c r="E919" s="11"/>
      <c r="F919" s="11"/>
      <c r="G919" s="11"/>
      <c r="H919" s="11"/>
      <c r="I919" s="11"/>
      <c r="J919" s="11"/>
    </row>
    <row r="920" spans="1:10" ht="15.75">
      <c r="A920" s="11"/>
      <c r="B920" s="11"/>
      <c r="C920" s="11"/>
      <c r="D920" s="11"/>
      <c r="E920" s="11"/>
      <c r="F920" s="11"/>
      <c r="G920" s="11"/>
      <c r="H920" s="11"/>
      <c r="I920" s="11"/>
      <c r="J920" s="11"/>
    </row>
    <row r="921" spans="1:10" ht="15.75">
      <c r="A921" s="11"/>
      <c r="B921" s="11"/>
      <c r="C921" s="11"/>
      <c r="D921" s="11"/>
      <c r="E921" s="11"/>
      <c r="F921" s="11"/>
      <c r="G921" s="11"/>
      <c r="H921" s="11"/>
      <c r="I921" s="11"/>
      <c r="J921" s="11"/>
    </row>
    <row r="922" spans="1:10" ht="15.75">
      <c r="A922" s="11"/>
      <c r="B922" s="11"/>
      <c r="C922" s="11"/>
      <c r="D922" s="11"/>
      <c r="E922" s="11"/>
      <c r="F922" s="11"/>
      <c r="G922" s="11"/>
      <c r="H922" s="11"/>
      <c r="I922" s="11"/>
      <c r="J922" s="11"/>
    </row>
    <row r="923" spans="1:10" ht="15.75">
      <c r="A923" s="11"/>
      <c r="B923" s="11"/>
      <c r="C923" s="11"/>
      <c r="D923" s="11"/>
      <c r="E923" s="11"/>
      <c r="F923" s="11"/>
      <c r="G923" s="11"/>
      <c r="H923" s="11"/>
      <c r="I923" s="11"/>
      <c r="J923" s="11"/>
    </row>
    <row r="924" spans="1:10" ht="15.75">
      <c r="A924" s="11"/>
      <c r="B924" s="11"/>
      <c r="C924" s="11"/>
      <c r="D924" s="11"/>
      <c r="E924" s="11"/>
      <c r="F924" s="11"/>
      <c r="G924" s="11"/>
      <c r="H924" s="11"/>
      <c r="I924" s="11"/>
      <c r="J924" s="11"/>
    </row>
    <row r="925" spans="1:10" ht="15.75">
      <c r="A925" s="11"/>
      <c r="B925" s="11"/>
      <c r="C925" s="11"/>
      <c r="D925" s="11"/>
      <c r="E925" s="11"/>
      <c r="F925" s="11"/>
      <c r="G925" s="11"/>
      <c r="H925" s="11"/>
      <c r="I925" s="11"/>
      <c r="J925" s="11"/>
    </row>
    <row r="926" spans="1:10" ht="15.75">
      <c r="A926" s="11"/>
      <c r="B926" s="11"/>
      <c r="C926" s="11"/>
      <c r="D926" s="11"/>
      <c r="E926" s="11"/>
      <c r="F926" s="11"/>
      <c r="G926" s="11"/>
      <c r="H926" s="11"/>
      <c r="I926" s="11"/>
      <c r="J926" s="11"/>
    </row>
    <row r="927" spans="1:10" ht="15.75">
      <c r="A927" s="11"/>
      <c r="B927" s="11"/>
      <c r="C927" s="11"/>
      <c r="D927" s="11"/>
      <c r="E927" s="11"/>
      <c r="F927" s="11"/>
      <c r="G927" s="11"/>
      <c r="H927" s="11"/>
      <c r="I927" s="11"/>
      <c r="J927" s="11"/>
    </row>
    <row r="928" spans="1:10" ht="15.75">
      <c r="A928" s="11"/>
      <c r="B928" s="11"/>
      <c r="C928" s="11"/>
      <c r="D928" s="11"/>
      <c r="E928" s="11"/>
      <c r="F928" s="11"/>
      <c r="G928" s="11"/>
      <c r="H928" s="11"/>
      <c r="I928" s="11"/>
      <c r="J928" s="11"/>
    </row>
    <row r="929" spans="1:10" ht="15.75">
      <c r="A929" s="11"/>
      <c r="B929" s="11"/>
      <c r="C929" s="11"/>
      <c r="D929" s="11"/>
      <c r="E929" s="11"/>
      <c r="F929" s="11"/>
      <c r="G929" s="11"/>
      <c r="H929" s="11"/>
      <c r="I929" s="11"/>
      <c r="J929" s="11"/>
    </row>
    <row r="930" spans="1:10" ht="15.75">
      <c r="A930" s="11"/>
      <c r="B930" s="11"/>
      <c r="C930" s="11"/>
      <c r="D930" s="11"/>
      <c r="E930" s="11"/>
      <c r="F930" s="11"/>
      <c r="G930" s="11"/>
      <c r="H930" s="11"/>
      <c r="I930" s="11"/>
      <c r="J930" s="11"/>
    </row>
    <row r="931" spans="1:10" ht="15.75">
      <c r="A931" s="11"/>
      <c r="B931" s="11"/>
      <c r="C931" s="11"/>
      <c r="D931" s="11"/>
      <c r="E931" s="11"/>
      <c r="F931" s="11"/>
      <c r="G931" s="11"/>
      <c r="H931" s="11"/>
      <c r="I931" s="11"/>
      <c r="J931" s="11"/>
    </row>
    <row r="932" spans="1:10" ht="15.75">
      <c r="A932" s="11"/>
      <c r="B932" s="11"/>
      <c r="C932" s="11"/>
      <c r="D932" s="11"/>
      <c r="E932" s="11"/>
      <c r="F932" s="11"/>
      <c r="G932" s="11"/>
      <c r="H932" s="11"/>
      <c r="I932" s="11"/>
      <c r="J932" s="11"/>
    </row>
    <row r="933" spans="1:10" ht="15.75">
      <c r="A933" s="11"/>
      <c r="B933" s="11"/>
      <c r="C933" s="11"/>
      <c r="D933" s="11"/>
      <c r="E933" s="11"/>
      <c r="F933" s="11"/>
      <c r="G933" s="11"/>
      <c r="H933" s="11"/>
      <c r="I933" s="11"/>
      <c r="J933" s="11"/>
    </row>
    <row r="934" spans="1:10" ht="15.75">
      <c r="A934" s="11"/>
      <c r="B934" s="11"/>
      <c r="C934" s="11"/>
      <c r="D934" s="11"/>
      <c r="E934" s="11"/>
      <c r="F934" s="11"/>
      <c r="G934" s="11"/>
      <c r="H934" s="11"/>
      <c r="I934" s="11"/>
      <c r="J934" s="11"/>
    </row>
    <row r="935" spans="1:10" ht="15.75">
      <c r="A935" s="11"/>
      <c r="B935" s="11"/>
      <c r="C935" s="11"/>
      <c r="D935" s="11"/>
      <c r="E935" s="11"/>
      <c r="F935" s="11"/>
      <c r="G935" s="11"/>
      <c r="H935" s="11"/>
      <c r="I935" s="11"/>
      <c r="J935" s="11"/>
    </row>
    <row r="936" spans="1:10" ht="15.75">
      <c r="A936" s="11"/>
      <c r="B936" s="11"/>
      <c r="C936" s="11"/>
      <c r="D936" s="11"/>
      <c r="E936" s="11"/>
      <c r="F936" s="11"/>
      <c r="G936" s="11"/>
      <c r="H936" s="11"/>
      <c r="I936" s="11"/>
      <c r="J936" s="11"/>
    </row>
    <row r="937" spans="1:10" ht="15.75">
      <c r="A937" s="11"/>
      <c r="B937" s="11"/>
      <c r="C937" s="11"/>
      <c r="D937" s="11"/>
      <c r="E937" s="11"/>
      <c r="F937" s="11"/>
      <c r="G937" s="11"/>
      <c r="H937" s="11"/>
      <c r="I937" s="11"/>
      <c r="J937" s="11"/>
    </row>
    <row r="938" spans="1:10" ht="15.75">
      <c r="A938" s="11"/>
      <c r="B938" s="11"/>
      <c r="C938" s="11"/>
      <c r="D938" s="11"/>
      <c r="E938" s="11"/>
      <c r="F938" s="11"/>
      <c r="G938" s="11"/>
      <c r="H938" s="11"/>
      <c r="I938" s="11"/>
      <c r="J938" s="11"/>
    </row>
    <row r="939" spans="1:10" ht="15.75">
      <c r="A939" s="11"/>
      <c r="B939" s="11"/>
      <c r="C939" s="11"/>
      <c r="D939" s="11"/>
      <c r="E939" s="11"/>
      <c r="F939" s="11"/>
      <c r="G939" s="11"/>
      <c r="H939" s="11"/>
      <c r="I939" s="11"/>
      <c r="J939" s="11"/>
    </row>
    <row r="940" spans="1:10" ht="15.75">
      <c r="A940" s="11"/>
      <c r="B940" s="11"/>
      <c r="C940" s="11"/>
      <c r="D940" s="11"/>
      <c r="E940" s="11"/>
      <c r="F940" s="11"/>
      <c r="G940" s="11"/>
      <c r="H940" s="11"/>
      <c r="I940" s="11"/>
      <c r="J940" s="11"/>
    </row>
    <row r="941" spans="1:10" ht="15.75">
      <c r="A941" s="11"/>
      <c r="B941" s="11"/>
      <c r="C941" s="11"/>
      <c r="D941" s="11"/>
      <c r="E941" s="11"/>
      <c r="F941" s="11"/>
      <c r="G941" s="11"/>
      <c r="H941" s="11"/>
      <c r="I941" s="11"/>
      <c r="J941" s="11"/>
    </row>
    <row r="942" spans="1:10" ht="15.75">
      <c r="A942" s="11"/>
      <c r="B942" s="11"/>
      <c r="C942" s="11"/>
      <c r="D942" s="11"/>
      <c r="E942" s="11"/>
      <c r="F942" s="11"/>
      <c r="G942" s="11"/>
      <c r="H942" s="11"/>
      <c r="I942" s="11"/>
      <c r="J942" s="11"/>
    </row>
    <row r="943" spans="1:10" ht="15.75">
      <c r="A943" s="11"/>
      <c r="B943" s="11"/>
      <c r="C943" s="11"/>
      <c r="D943" s="11"/>
      <c r="E943" s="11"/>
      <c r="F943" s="11"/>
      <c r="G943" s="11"/>
      <c r="H943" s="11"/>
      <c r="I943" s="11"/>
      <c r="J943" s="11"/>
    </row>
    <row r="944" spans="1:10" ht="15.75">
      <c r="A944" s="11"/>
      <c r="B944" s="11"/>
      <c r="C944" s="11"/>
      <c r="D944" s="11"/>
      <c r="E944" s="11"/>
      <c r="F944" s="11"/>
      <c r="G944" s="11"/>
      <c r="H944" s="11"/>
      <c r="I944" s="11"/>
      <c r="J944" s="11"/>
    </row>
    <row r="945" spans="1:10" ht="15.75">
      <c r="A945" s="11"/>
      <c r="B945" s="11"/>
      <c r="C945" s="11"/>
      <c r="D945" s="11"/>
      <c r="E945" s="11"/>
      <c r="F945" s="11"/>
      <c r="G945" s="11"/>
      <c r="H945" s="11"/>
      <c r="I945" s="11"/>
      <c r="J945" s="11"/>
    </row>
    <row r="946" spans="1:10" ht="15.75">
      <c r="A946" s="11"/>
      <c r="B946" s="11"/>
      <c r="C946" s="11"/>
      <c r="D946" s="11"/>
      <c r="E946" s="11"/>
      <c r="F946" s="11"/>
      <c r="G946" s="11"/>
      <c r="H946" s="11"/>
      <c r="I946" s="11"/>
      <c r="J946" s="11"/>
    </row>
    <row r="947" spans="1:10" ht="15.75">
      <c r="A947" s="11"/>
      <c r="B947" s="11"/>
      <c r="C947" s="11"/>
      <c r="D947" s="11"/>
      <c r="E947" s="11"/>
      <c r="F947" s="11"/>
      <c r="G947" s="11"/>
      <c r="H947" s="11"/>
      <c r="I947" s="11"/>
      <c r="J947" s="11"/>
    </row>
    <row r="948" spans="1:10" ht="15.75">
      <c r="A948" s="11"/>
      <c r="B948" s="11"/>
      <c r="C948" s="11"/>
      <c r="D948" s="11"/>
      <c r="E948" s="11"/>
      <c r="F948" s="11"/>
      <c r="G948" s="11"/>
      <c r="H948" s="11"/>
      <c r="I948" s="11"/>
      <c r="J948" s="11"/>
    </row>
    <row r="949" spans="1:10" ht="15.75">
      <c r="A949" s="11"/>
      <c r="B949" s="11"/>
      <c r="C949" s="11"/>
      <c r="D949" s="11"/>
      <c r="E949" s="11"/>
      <c r="F949" s="11"/>
      <c r="G949" s="11"/>
      <c r="H949" s="11"/>
      <c r="I949" s="11"/>
      <c r="J949" s="11"/>
    </row>
    <row r="950" spans="1:10" ht="15.75">
      <c r="A950" s="11"/>
      <c r="B950" s="11"/>
      <c r="C950" s="11"/>
      <c r="D950" s="11"/>
      <c r="E950" s="11"/>
      <c r="F950" s="11"/>
      <c r="G950" s="11"/>
      <c r="H950" s="11"/>
      <c r="I950" s="11"/>
      <c r="J950" s="11"/>
    </row>
    <row r="951" spans="1:10" ht="15.75">
      <c r="A951" s="11"/>
      <c r="B951" s="11"/>
      <c r="C951" s="11"/>
      <c r="D951" s="11"/>
      <c r="E951" s="11"/>
      <c r="F951" s="11"/>
      <c r="G951" s="11"/>
      <c r="H951" s="11"/>
      <c r="I951" s="11"/>
      <c r="J951" s="11"/>
    </row>
    <row r="952" spans="1:10" ht="15.75">
      <c r="A952" s="11"/>
      <c r="B952" s="11"/>
      <c r="C952" s="11"/>
      <c r="D952" s="11"/>
      <c r="E952" s="11"/>
      <c r="F952" s="11"/>
      <c r="G952" s="11"/>
      <c r="H952" s="11"/>
      <c r="I952" s="11"/>
      <c r="J952" s="11"/>
    </row>
    <row r="953" spans="1:10" ht="15.75">
      <c r="A953" s="11"/>
      <c r="B953" s="11"/>
      <c r="C953" s="11"/>
      <c r="D953" s="11"/>
      <c r="E953" s="11"/>
      <c r="F953" s="11"/>
      <c r="G953" s="11"/>
      <c r="H953" s="11"/>
      <c r="I953" s="11"/>
      <c r="J953" s="11"/>
    </row>
    <row r="954" spans="1:10" ht="15.75">
      <c r="A954" s="11"/>
      <c r="B954" s="11"/>
      <c r="C954" s="11"/>
      <c r="D954" s="11"/>
      <c r="E954" s="11"/>
      <c r="F954" s="11"/>
      <c r="G954" s="11"/>
      <c r="H954" s="11"/>
      <c r="I954" s="11"/>
      <c r="J954" s="11"/>
    </row>
    <row r="955" spans="1:10" ht="15.75">
      <c r="A955" s="11"/>
      <c r="B955" s="11"/>
      <c r="C955" s="11"/>
      <c r="D955" s="11"/>
      <c r="E955" s="11"/>
      <c r="F955" s="11"/>
      <c r="G955" s="11"/>
      <c r="H955" s="11"/>
      <c r="I955" s="11"/>
      <c r="J955" s="11"/>
    </row>
    <row r="956" spans="1:10" ht="15.75">
      <c r="A956" s="11"/>
      <c r="B956" s="11"/>
      <c r="C956" s="11"/>
      <c r="D956" s="11"/>
      <c r="E956" s="11"/>
      <c r="F956" s="11"/>
      <c r="G956" s="11"/>
      <c r="H956" s="11"/>
      <c r="I956" s="11"/>
      <c r="J956" s="11"/>
    </row>
    <row r="957" spans="1:10" ht="15.75">
      <c r="A957" s="11"/>
      <c r="B957" s="11"/>
      <c r="C957" s="11"/>
      <c r="D957" s="11"/>
      <c r="E957" s="11"/>
      <c r="F957" s="11"/>
      <c r="G957" s="11"/>
      <c r="H957" s="11"/>
      <c r="I957" s="11"/>
      <c r="J957" s="11"/>
    </row>
    <row r="958" spans="1:10" ht="15.75">
      <c r="A958" s="11"/>
      <c r="B958" s="11"/>
      <c r="C958" s="11"/>
      <c r="D958" s="11"/>
      <c r="E958" s="11"/>
      <c r="F958" s="11"/>
      <c r="G958" s="11"/>
      <c r="H958" s="11"/>
      <c r="I958" s="11"/>
      <c r="J958" s="11"/>
    </row>
    <row r="959" spans="1:10" ht="15.75">
      <c r="A959" s="11"/>
      <c r="B959" s="11"/>
      <c r="C959" s="11"/>
      <c r="D959" s="11"/>
      <c r="E959" s="11"/>
      <c r="F959" s="11"/>
      <c r="G959" s="11"/>
      <c r="H959" s="11"/>
      <c r="I959" s="11"/>
      <c r="J959" s="11"/>
    </row>
    <row r="960" spans="1:10" ht="15.75">
      <c r="A960" s="11"/>
      <c r="B960" s="11"/>
      <c r="C960" s="11"/>
      <c r="D960" s="11"/>
      <c r="E960" s="11"/>
      <c r="F960" s="11"/>
      <c r="G960" s="11"/>
      <c r="H960" s="11"/>
      <c r="I960" s="11"/>
      <c r="J960" s="11"/>
    </row>
    <row r="961" spans="1:10" ht="15.75">
      <c r="A961" s="11"/>
      <c r="B961" s="11"/>
      <c r="C961" s="11"/>
      <c r="D961" s="11"/>
      <c r="E961" s="11"/>
      <c r="F961" s="11"/>
      <c r="G961" s="11"/>
      <c r="H961" s="11"/>
      <c r="I961" s="11"/>
      <c r="J961" s="11"/>
    </row>
    <row r="962" spans="1:10" ht="15.75">
      <c r="A962" s="11"/>
      <c r="B962" s="11"/>
      <c r="C962" s="11"/>
      <c r="D962" s="11"/>
      <c r="E962" s="11"/>
      <c r="F962" s="11"/>
      <c r="G962" s="11"/>
      <c r="H962" s="11"/>
      <c r="I962" s="11"/>
      <c r="J962" s="11"/>
    </row>
    <row r="963" spans="1:10" ht="15.75">
      <c r="A963" s="11"/>
      <c r="B963" s="11"/>
      <c r="C963" s="11"/>
      <c r="D963" s="11"/>
      <c r="E963" s="11"/>
      <c r="F963" s="11"/>
      <c r="G963" s="11"/>
      <c r="H963" s="11"/>
      <c r="I963" s="11"/>
      <c r="J963" s="11"/>
    </row>
    <row r="964" spans="1:10" ht="15.75">
      <c r="A964" s="11"/>
      <c r="B964" s="11"/>
      <c r="C964" s="11"/>
      <c r="D964" s="11"/>
      <c r="E964" s="11"/>
      <c r="F964" s="11"/>
      <c r="G964" s="11"/>
      <c r="H964" s="11"/>
      <c r="I964" s="11"/>
      <c r="J964" s="11"/>
    </row>
    <row r="965" spans="1:10" ht="15.75">
      <c r="A965" s="11"/>
      <c r="B965" s="11"/>
      <c r="C965" s="11"/>
      <c r="D965" s="11"/>
      <c r="E965" s="11"/>
      <c r="F965" s="11"/>
      <c r="G965" s="11"/>
      <c r="H965" s="11"/>
      <c r="I965" s="11"/>
      <c r="J965" s="11"/>
    </row>
    <row r="966" spans="1:10" ht="15.75">
      <c r="A966" s="11"/>
      <c r="B966" s="11"/>
      <c r="C966" s="11"/>
      <c r="D966" s="11"/>
      <c r="E966" s="11"/>
      <c r="F966" s="11"/>
      <c r="G966" s="11"/>
      <c r="H966" s="11"/>
      <c r="I966" s="11"/>
      <c r="J966" s="11"/>
    </row>
    <row r="967" spans="1:10" ht="15.75">
      <c r="A967" s="11"/>
      <c r="B967" s="11"/>
      <c r="C967" s="11"/>
      <c r="D967" s="11"/>
      <c r="E967" s="11"/>
      <c r="F967" s="11"/>
      <c r="G967" s="11"/>
      <c r="H967" s="11"/>
      <c r="I967" s="11"/>
      <c r="J967" s="11"/>
    </row>
    <row r="968" spans="1:10" ht="15.75">
      <c r="A968" s="11"/>
      <c r="B968" s="11"/>
      <c r="C968" s="11"/>
      <c r="D968" s="11"/>
      <c r="E968" s="11"/>
      <c r="F968" s="11"/>
      <c r="G968" s="11"/>
      <c r="H968" s="11"/>
      <c r="I968" s="11"/>
      <c r="J968" s="11"/>
    </row>
    <row r="969" spans="1:10" ht="15.75">
      <c r="A969" s="11"/>
      <c r="B969" s="11"/>
      <c r="C969" s="11"/>
      <c r="D969" s="11"/>
      <c r="E969" s="11"/>
      <c r="F969" s="11"/>
      <c r="G969" s="11"/>
      <c r="H969" s="11"/>
      <c r="I969" s="11"/>
      <c r="J969" s="11"/>
    </row>
    <row r="970" spans="1:10" ht="15.75">
      <c r="A970" s="11"/>
      <c r="B970" s="11"/>
      <c r="C970" s="11"/>
      <c r="D970" s="11"/>
      <c r="E970" s="11"/>
      <c r="F970" s="11"/>
      <c r="G970" s="11"/>
      <c r="H970" s="11"/>
      <c r="I970" s="11"/>
      <c r="J970" s="11"/>
    </row>
    <row r="971" spans="1:10" ht="15.75">
      <c r="A971" s="11"/>
      <c r="B971" s="11"/>
      <c r="C971" s="11"/>
      <c r="D971" s="11"/>
      <c r="E971" s="11"/>
      <c r="F971" s="11"/>
      <c r="G971" s="11"/>
      <c r="H971" s="11"/>
      <c r="I971" s="11"/>
      <c r="J971" s="11"/>
    </row>
    <row r="972" spans="1:10" ht="15.75">
      <c r="A972" s="11"/>
      <c r="B972" s="11"/>
      <c r="C972" s="11"/>
      <c r="D972" s="11"/>
      <c r="E972" s="11"/>
      <c r="F972" s="11"/>
      <c r="G972" s="11"/>
      <c r="H972" s="11"/>
      <c r="I972" s="11"/>
      <c r="J972" s="11"/>
    </row>
    <row r="973" spans="1:10" ht="15.75">
      <c r="A973" s="11"/>
      <c r="B973" s="11"/>
      <c r="C973" s="11"/>
      <c r="D973" s="11"/>
      <c r="E973" s="11"/>
      <c r="F973" s="11"/>
      <c r="G973" s="11"/>
      <c r="H973" s="11"/>
      <c r="I973" s="11"/>
      <c r="J973" s="11"/>
    </row>
    <row r="974" spans="1:10" ht="15.75">
      <c r="A974" s="11"/>
      <c r="B974" s="11"/>
      <c r="C974" s="11"/>
      <c r="D974" s="11"/>
      <c r="E974" s="11"/>
      <c r="F974" s="11"/>
      <c r="G974" s="11"/>
      <c r="H974" s="11"/>
      <c r="I974" s="11"/>
      <c r="J974" s="11"/>
    </row>
    <row r="975" spans="1:10" ht="15.75">
      <c r="A975" s="11"/>
      <c r="B975" s="11"/>
      <c r="C975" s="11"/>
      <c r="D975" s="11"/>
      <c r="E975" s="11"/>
      <c r="F975" s="11"/>
      <c r="G975" s="11"/>
      <c r="H975" s="11"/>
      <c r="I975" s="11"/>
      <c r="J975" s="11"/>
    </row>
    <row r="976" spans="1:10" ht="15.75">
      <c r="A976" s="11"/>
      <c r="B976" s="11"/>
      <c r="C976" s="11"/>
      <c r="D976" s="11"/>
      <c r="E976" s="11"/>
      <c r="F976" s="11"/>
      <c r="G976" s="11"/>
      <c r="H976" s="11"/>
      <c r="I976" s="11"/>
      <c r="J976" s="11"/>
    </row>
    <row r="977" spans="1:10" ht="15.75">
      <c r="A977" s="11"/>
      <c r="B977" s="11"/>
      <c r="C977" s="11"/>
      <c r="D977" s="11"/>
      <c r="E977" s="11"/>
      <c r="F977" s="11"/>
      <c r="G977" s="11"/>
      <c r="H977" s="11"/>
      <c r="I977" s="11"/>
      <c r="J977" s="11"/>
    </row>
    <row r="978" spans="1:10" ht="15.75">
      <c r="A978" s="11"/>
      <c r="B978" s="11"/>
      <c r="C978" s="11"/>
      <c r="D978" s="11"/>
      <c r="E978" s="11"/>
      <c r="F978" s="11"/>
      <c r="G978" s="11"/>
      <c r="H978" s="11"/>
      <c r="I978" s="11"/>
      <c r="J978" s="11"/>
    </row>
    <row r="979" spans="1:10" ht="15.75">
      <c r="A979" s="11"/>
      <c r="B979" s="11"/>
      <c r="C979" s="11"/>
      <c r="D979" s="11"/>
      <c r="E979" s="11"/>
      <c r="F979" s="11"/>
      <c r="G979" s="11"/>
      <c r="H979" s="11"/>
      <c r="I979" s="11"/>
      <c r="J979" s="11"/>
    </row>
    <row r="980" spans="1:10" ht="15.75">
      <c r="A980" s="11"/>
      <c r="B980" s="11"/>
      <c r="C980" s="11"/>
      <c r="D980" s="11"/>
      <c r="E980" s="11"/>
      <c r="F980" s="11"/>
      <c r="G980" s="11"/>
      <c r="H980" s="11"/>
      <c r="I980" s="11"/>
      <c r="J980" s="11"/>
    </row>
    <row r="981" spans="1:10" ht="15.75">
      <c r="A981" s="11"/>
      <c r="B981" s="11"/>
      <c r="C981" s="11"/>
      <c r="D981" s="11"/>
      <c r="E981" s="11"/>
      <c r="F981" s="11"/>
      <c r="G981" s="11"/>
      <c r="H981" s="11"/>
      <c r="I981" s="11"/>
      <c r="J981" s="11"/>
    </row>
    <row r="982" spans="1:10" ht="15.75">
      <c r="A982" s="11"/>
      <c r="B982" s="11"/>
      <c r="C982" s="11"/>
      <c r="D982" s="11"/>
      <c r="E982" s="11"/>
      <c r="F982" s="11"/>
      <c r="G982" s="11"/>
      <c r="H982" s="11"/>
      <c r="I982" s="11"/>
      <c r="J982" s="11"/>
    </row>
    <row r="983" spans="1:10" ht="15.75">
      <c r="A983" s="11"/>
      <c r="B983" s="11"/>
      <c r="C983" s="11"/>
      <c r="D983" s="11"/>
      <c r="E983" s="11"/>
      <c r="F983" s="11"/>
      <c r="G983" s="11"/>
      <c r="H983" s="11"/>
      <c r="I983" s="11"/>
      <c r="J983" s="11"/>
    </row>
    <row r="984" spans="1:10" ht="15.75">
      <c r="A984" s="11"/>
      <c r="B984" s="11"/>
      <c r="C984" s="11"/>
      <c r="D984" s="11"/>
      <c r="E984" s="11"/>
      <c r="F984" s="11"/>
      <c r="G984" s="11"/>
      <c r="H984" s="11"/>
      <c r="I984" s="11"/>
      <c r="J984" s="11"/>
    </row>
    <row r="985" spans="1:10" ht="15">
      <c r="A985" s="3"/>
      <c r="B985" s="3"/>
      <c r="C985" s="3"/>
      <c r="D985" s="3"/>
      <c r="E985" s="3"/>
      <c r="F985" s="3"/>
      <c r="G985" s="3"/>
      <c r="H985" s="3"/>
      <c r="I985" s="3"/>
      <c r="J985" s="3"/>
    </row>
    <row r="986" spans="1:10" ht="15">
      <c r="A986" s="3"/>
      <c r="B986" s="3"/>
      <c r="C986" s="3"/>
      <c r="D986" s="3"/>
      <c r="E986" s="3"/>
      <c r="F986" s="3"/>
      <c r="G986" s="3"/>
      <c r="H986" s="3"/>
      <c r="I986" s="3"/>
      <c r="J986" s="3"/>
    </row>
    <row r="987" spans="1:10" ht="15">
      <c r="A987" s="3"/>
      <c r="B987" s="3"/>
      <c r="C987" s="3"/>
      <c r="D987" s="3"/>
      <c r="E987" s="3"/>
      <c r="F987" s="3"/>
      <c r="G987" s="3"/>
      <c r="H987" s="3"/>
      <c r="I987" s="3"/>
      <c r="J987" s="3"/>
    </row>
    <row r="988" spans="1:10" ht="15">
      <c r="A988" s="3"/>
      <c r="B988" s="3"/>
      <c r="C988" s="3"/>
      <c r="D988" s="3"/>
      <c r="E988" s="3"/>
      <c r="F988" s="3"/>
      <c r="G988" s="3"/>
      <c r="H988" s="3"/>
      <c r="I988" s="3"/>
      <c r="J988" s="3"/>
    </row>
    <row r="989" spans="1:10" ht="15">
      <c r="A989" s="3"/>
      <c r="B989" s="3"/>
      <c r="C989" s="3"/>
      <c r="D989" s="3"/>
      <c r="E989" s="3"/>
      <c r="F989" s="3"/>
      <c r="G989" s="3"/>
      <c r="H989" s="3"/>
      <c r="I989" s="3"/>
      <c r="J989" s="3"/>
    </row>
    <row r="990" spans="1:10" ht="15">
      <c r="A990" s="3"/>
      <c r="B990" s="3"/>
      <c r="C990" s="3"/>
      <c r="D990" s="3"/>
      <c r="E990" s="3"/>
      <c r="F990" s="3"/>
      <c r="G990" s="3"/>
      <c r="H990" s="3"/>
      <c r="I990" s="3"/>
      <c r="J990" s="3"/>
    </row>
    <row r="991" spans="1:10" ht="15">
      <c r="A991" s="3"/>
      <c r="B991" s="3"/>
      <c r="C991" s="3"/>
      <c r="D991" s="3"/>
      <c r="E991" s="3"/>
      <c r="F991" s="3"/>
      <c r="G991" s="3"/>
      <c r="H991" s="3"/>
      <c r="I991" s="3"/>
      <c r="J991" s="3"/>
    </row>
    <row r="992" spans="1:10" ht="15">
      <c r="A992" s="3"/>
      <c r="B992" s="3"/>
      <c r="C992" s="3"/>
      <c r="D992" s="3"/>
      <c r="E992" s="3"/>
      <c r="F992" s="3"/>
      <c r="G992" s="3"/>
      <c r="H992" s="3"/>
      <c r="I992" s="3"/>
      <c r="J992" s="3"/>
    </row>
    <row r="993" spans="1:10" ht="15">
      <c r="A993" s="3"/>
      <c r="B993" s="3"/>
      <c r="C993" s="3"/>
      <c r="D993" s="3"/>
      <c r="E993" s="3"/>
      <c r="F993" s="3"/>
      <c r="G993" s="3"/>
      <c r="H993" s="3"/>
      <c r="I993" s="3"/>
      <c r="J993" s="3"/>
    </row>
    <row r="994" spans="1:10" ht="15">
      <c r="A994" s="3"/>
      <c r="B994" s="3"/>
      <c r="C994" s="3"/>
      <c r="D994" s="3"/>
      <c r="E994" s="3"/>
      <c r="F994" s="3"/>
      <c r="G994" s="3"/>
      <c r="H994" s="3"/>
      <c r="I994" s="3"/>
      <c r="J994" s="3"/>
    </row>
    <row r="995" spans="1:10" ht="15">
      <c r="A995" s="3"/>
      <c r="B995" s="3"/>
      <c r="C995" s="3"/>
      <c r="D995" s="3"/>
      <c r="E995" s="3"/>
      <c r="F995" s="3"/>
      <c r="G995" s="3"/>
      <c r="H995" s="3"/>
      <c r="I995" s="3"/>
      <c r="J995" s="3"/>
    </row>
    <row r="996" spans="1:10" ht="15">
      <c r="A996" s="3"/>
      <c r="B996" s="3"/>
      <c r="C996" s="3"/>
      <c r="D996" s="3"/>
      <c r="E996" s="3"/>
      <c r="F996" s="3"/>
      <c r="G996" s="3"/>
      <c r="H996" s="3"/>
      <c r="I996" s="3"/>
      <c r="J996" s="3"/>
    </row>
    <row r="997" spans="1:10" ht="15">
      <c r="A997" s="3"/>
      <c r="B997" s="3"/>
      <c r="C997" s="3"/>
      <c r="D997" s="3"/>
      <c r="E997" s="3"/>
      <c r="F997" s="3"/>
      <c r="G997" s="3"/>
      <c r="H997" s="3"/>
      <c r="I997" s="3"/>
      <c r="J997" s="3"/>
    </row>
    <row r="998" spans="1:10" ht="15">
      <c r="A998" s="3"/>
      <c r="B998" s="3"/>
      <c r="C998" s="3"/>
      <c r="D998" s="3"/>
      <c r="E998" s="3"/>
      <c r="F998" s="3"/>
      <c r="G998" s="3"/>
      <c r="H998" s="3"/>
      <c r="I998" s="3"/>
      <c r="J998" s="3"/>
    </row>
    <row r="999" spans="1:10" ht="15">
      <c r="A999" s="3"/>
      <c r="B999" s="3"/>
      <c r="C999" s="3"/>
      <c r="D999" s="3"/>
      <c r="E999" s="3"/>
      <c r="F999" s="3"/>
      <c r="G999" s="3"/>
      <c r="H999" s="3"/>
      <c r="I999" s="3"/>
      <c r="J999" s="3"/>
    </row>
    <row r="1000" spans="1:10" ht="15">
      <c r="A1000" s="3"/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1:10" ht="15">
      <c r="A1001" s="3"/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1:10" ht="15">
      <c r="A1002" s="3"/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1:10" ht="15">
      <c r="A1003" s="3"/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1:10" ht="15">
      <c r="A1004" s="3"/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1:10" ht="15">
      <c r="A1005" s="3"/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1:10" ht="15">
      <c r="A1006" s="3"/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1:10" ht="15">
      <c r="A1007" s="3"/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1:10" ht="15">
      <c r="A1008" s="3"/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1:10" ht="15">
      <c r="A1009" s="3"/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1:10" ht="15">
      <c r="A1010" s="3"/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1:10" ht="15">
      <c r="A1011" s="3"/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1:10" ht="15">
      <c r="A1012" s="3"/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1:10" ht="15">
      <c r="A1013" s="3"/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1:10" ht="15">
      <c r="A1014" s="3"/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1:10" ht="15">
      <c r="A1015" s="3"/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1:10" ht="15">
      <c r="A1016" s="3"/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1:10" ht="15">
      <c r="A1017" s="3"/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1:10" ht="15">
      <c r="A1018" s="3"/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1:10" ht="15">
      <c r="A1019" s="3"/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1:10" ht="15">
      <c r="A1020" s="3"/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1:10" ht="15">
      <c r="A1021" s="3"/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1:10" ht="15">
      <c r="A1022" s="3"/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1:10" ht="15">
      <c r="A1023" s="3"/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1:10" ht="15">
      <c r="A1024" s="3"/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1:10" ht="15">
      <c r="A1025" s="3"/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1:10" ht="15">
      <c r="A1026" s="3"/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1:10" ht="15">
      <c r="A1027" s="3"/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1:10" ht="15">
      <c r="A1028" s="3"/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1:10" ht="15">
      <c r="A1029" s="3"/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1:10" ht="15">
      <c r="A1030" s="3"/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1:10" ht="15">
      <c r="A1031" s="3"/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1:10" ht="15">
      <c r="A1032" s="3"/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1:10" ht="15">
      <c r="A1033" s="3"/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1:10" ht="15">
      <c r="A1034" s="3"/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1:10" ht="15">
      <c r="A1035" s="3"/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1:10" ht="15">
      <c r="A1036" s="3"/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1:10" ht="15">
      <c r="A1037" s="3"/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1:10" ht="15">
      <c r="A1038" s="3"/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1:10" ht="15">
      <c r="A1039" s="3"/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1:10" ht="15">
      <c r="A1040" s="3"/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1:10" ht="15">
      <c r="A1041" s="3"/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1:10" ht="15">
      <c r="A1042" s="3"/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1:10" ht="15">
      <c r="A1043" s="3"/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1:10" ht="15">
      <c r="A1044" s="3"/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1:10" ht="15">
      <c r="A1045" s="3"/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1:10" ht="15">
      <c r="A1046" s="3"/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1:10" ht="15">
      <c r="A1047" s="3"/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1:10" ht="15">
      <c r="A1048" s="3"/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1:10" ht="15">
      <c r="A1049" s="3"/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1:10" ht="15">
      <c r="A1050" s="3"/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1:10" ht="15">
      <c r="A1051" s="3"/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1:10" ht="15">
      <c r="A1052" s="3"/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1:10" ht="15">
      <c r="A1053" s="3"/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1:10" ht="15">
      <c r="A1054" s="3"/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1:10" ht="15">
      <c r="A1055" s="3"/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1:10" ht="15">
      <c r="A1056" s="3"/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1:10" ht="15">
      <c r="A1057" s="3"/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1:10" ht="15">
      <c r="A1058" s="3"/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1:10" ht="15">
      <c r="A1059" s="3"/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1:10" ht="15">
      <c r="A1060" s="3"/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1:10" ht="15">
      <c r="A1061" s="3"/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1:10" ht="15">
      <c r="A1062" s="3"/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1:10" ht="15">
      <c r="A1063" s="3"/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1:10" ht="15">
      <c r="A1064" s="3"/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1:10" ht="15">
      <c r="A1065" s="3"/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1:10" ht="15">
      <c r="A1066" s="3"/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1:10" ht="15">
      <c r="A1067" s="3"/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1:10" ht="15">
      <c r="A1068" s="3"/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1:10" ht="15">
      <c r="A1069" s="3"/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1:10" ht="15">
      <c r="A1070" s="3"/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1:10" ht="15">
      <c r="A1071" s="3"/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1:10" ht="15">
      <c r="A1072" s="3"/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1:10" ht="15">
      <c r="A1073" s="3"/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1:10" ht="15">
      <c r="A1074" s="3"/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1:10" ht="15">
      <c r="A1075" s="3"/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1:10" ht="15">
      <c r="A1076" s="3"/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1:10" ht="15">
      <c r="A1077" s="3"/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1:10" ht="15">
      <c r="A1078" s="3"/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1:10" ht="15">
      <c r="A1079" s="3"/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1:10" ht="15">
      <c r="A1080" s="3"/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1:10" ht="15">
      <c r="A1081" s="3"/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1:10" ht="15">
      <c r="A1082" s="3"/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1:10" ht="15">
      <c r="A1083" s="3"/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1:10" ht="15">
      <c r="A1084" s="3"/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1:10" ht="15">
      <c r="A1085" s="3"/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1:10" ht="15">
      <c r="A1086" s="3"/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1:10" ht="15">
      <c r="A1087" s="3"/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1:10" ht="15">
      <c r="A1088" s="3"/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1:10" ht="15">
      <c r="A1089" s="3"/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1:10" ht="15">
      <c r="A1090" s="3"/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1:10" ht="15">
      <c r="A1091" s="3"/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1:10" ht="15">
      <c r="A1092" s="3"/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1:10" ht="15">
      <c r="A1093" s="3"/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1:10" ht="15">
      <c r="A1094" s="3"/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1:10" ht="15">
      <c r="A1095" s="3"/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1:10" ht="15">
      <c r="A1096" s="3"/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1:10" ht="15">
      <c r="A1097" s="3"/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1:10" ht="15">
      <c r="A1098" s="3"/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1:10" ht="15">
      <c r="A1099" s="3"/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1:10" ht="15">
      <c r="A1100" s="3"/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1:10" ht="15">
      <c r="A1101" s="3"/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1:10" ht="15">
      <c r="A1102" s="3"/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1:10" ht="15">
      <c r="A1103" s="3"/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1:10" ht="15">
      <c r="A1104" s="3"/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1:10" ht="15">
      <c r="A1105" s="3"/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1:10" ht="15">
      <c r="A1106" s="3"/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1:10" ht="15">
      <c r="A1107" s="3"/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1:10" ht="15">
      <c r="A1108" s="3"/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1:10" ht="15">
      <c r="A1109" s="3"/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1:10" ht="15">
      <c r="A1110" s="3"/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1:10" ht="15">
      <c r="A1111" s="3"/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1:10" ht="15">
      <c r="A1112" s="3"/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1:10" ht="15">
      <c r="A1113" s="3"/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1:10" ht="15">
      <c r="A1114" s="3"/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1:10" ht="15">
      <c r="A1115" s="3"/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1:10" ht="15">
      <c r="A1116" s="3"/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1:10" ht="15">
      <c r="A1117" s="3"/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1:10" ht="15">
      <c r="A1118" s="3"/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1:10" ht="15">
      <c r="A1119" s="3"/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1:10" ht="15">
      <c r="A1120" s="3"/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1:10" ht="15">
      <c r="A1121" s="3"/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1:10" ht="15">
      <c r="A1122" s="3"/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1:10" ht="15">
      <c r="A1123" s="3"/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1:10" ht="15">
      <c r="A1124" s="3"/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1:10" ht="15">
      <c r="A1125" s="3"/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1:10" ht="15">
      <c r="A1126" s="3"/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1:10" ht="15">
      <c r="A1127" s="3"/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1:10" ht="15">
      <c r="A1128" s="3"/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1:10" ht="15">
      <c r="A1129" s="3"/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1:10" ht="15">
      <c r="A1130" s="3"/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1:10" ht="15">
      <c r="A1131" s="3"/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1:10" ht="15">
      <c r="A1132" s="3"/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1:10" ht="15">
      <c r="A1133" s="3"/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1:10" ht="15">
      <c r="A1134" s="3"/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1:10" ht="15">
      <c r="A1135" s="3"/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1:10" ht="15">
      <c r="A1136" s="3"/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1:10" ht="15">
      <c r="A1137" s="3"/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1:10" ht="15">
      <c r="A1138" s="3"/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1:10" ht="15">
      <c r="A1139" s="3"/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1:10" ht="15">
      <c r="A1140" s="3"/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1:10" ht="15">
      <c r="A1141" s="3"/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1:10" ht="15">
      <c r="A1142" s="3"/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1:10" ht="15">
      <c r="A1143" s="3"/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1:10" ht="15">
      <c r="A1144" s="3"/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1:10" ht="15">
      <c r="A1145" s="3"/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1:10" ht="15">
      <c r="A1146" s="3"/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1:10" ht="15">
      <c r="A1147" s="3"/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1:10" ht="15">
      <c r="A1148" s="3"/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1:10" ht="15">
      <c r="A1149" s="3"/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1:10" ht="15">
      <c r="A1150" s="3"/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1:10" ht="15">
      <c r="A1151" s="3"/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1:10" ht="15">
      <c r="A1152" s="3"/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1:10" ht="15">
      <c r="A1153" s="3"/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1:10" ht="15">
      <c r="A1154" s="3"/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1:10" ht="15">
      <c r="A1155" s="3"/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1:10" ht="15">
      <c r="A1156" s="3"/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1:10" ht="15">
      <c r="A1157" s="3"/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1:10" ht="15">
      <c r="A1158" s="3"/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1:10" ht="15">
      <c r="A1159" s="3"/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1:10" ht="15">
      <c r="A1160" s="3"/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1:10" ht="15">
      <c r="A1161" s="3"/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1:10" ht="15">
      <c r="A1162" s="3"/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1:10" ht="15">
      <c r="A1163" s="3"/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1:10" ht="15">
      <c r="A1164" s="3"/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1:10" ht="15">
      <c r="A1165" s="3"/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1:10" ht="15">
      <c r="A1166" s="3"/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1:10" ht="15">
      <c r="A1167" s="3"/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1:10" ht="15">
      <c r="A1168" s="3"/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1:10" ht="15">
      <c r="A1169" s="3"/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1:10" ht="15">
      <c r="A1170" s="3"/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1:10" ht="15">
      <c r="A1171" s="3"/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1:10" ht="15">
      <c r="A1172" s="3"/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1:10" ht="15">
      <c r="A1173" s="3"/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1:10" ht="15">
      <c r="A1174" s="3"/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1:10" ht="15">
      <c r="A1175" s="3"/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1:10" ht="15">
      <c r="A1176" s="3"/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1:10" ht="15">
      <c r="A1177" s="3"/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1:10" ht="15">
      <c r="A1178" s="3"/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1:10" ht="15">
      <c r="A1179" s="3"/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1:10" ht="15">
      <c r="A1180" s="3"/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1:10" ht="15">
      <c r="A1181" s="3"/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1:10" ht="15">
      <c r="A1182" s="3"/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1:10" ht="15">
      <c r="A1183" s="3"/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1:10" ht="15">
      <c r="A1184" s="3"/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1:10" ht="15">
      <c r="A1185" s="3"/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1:10" ht="15">
      <c r="A1186" s="3"/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1:10" ht="15">
      <c r="A1187" s="3"/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1:10" ht="15">
      <c r="A1188" s="3"/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1:10" ht="15">
      <c r="A1189" s="3"/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1:10" ht="15">
      <c r="A1190" s="3"/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1:10" ht="15">
      <c r="A1191" s="3"/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1:10" ht="15">
      <c r="A1192" s="3"/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1:10" ht="15">
      <c r="A1193" s="3"/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1:10" ht="15">
      <c r="A1194" s="3"/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1:10" ht="15">
      <c r="A1195" s="3"/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1:10" ht="15">
      <c r="A1196" s="3"/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1:10" ht="15">
      <c r="A1197" s="3"/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1:10" ht="15">
      <c r="A1198" s="3"/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1:10" ht="15">
      <c r="A1199" s="3"/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1:10" ht="15">
      <c r="A1200" s="3"/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1:10" ht="15">
      <c r="A1201" s="3"/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1:10" ht="15">
      <c r="A1202" s="3"/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1:10" ht="15">
      <c r="A1203" s="3"/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1:10" ht="15">
      <c r="A1204" s="3"/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1:10" ht="15">
      <c r="A1205" s="3"/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1:10" ht="15">
      <c r="A1206" s="3"/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1:10" ht="15">
      <c r="A1207" s="3"/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1:10" ht="15">
      <c r="A1208" s="3"/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1:10" ht="15">
      <c r="A1209" s="3"/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1:10" ht="15">
      <c r="A1210" s="3"/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1:10" ht="15">
      <c r="A1211" s="3"/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1:10" ht="15">
      <c r="A1212" s="3"/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1:10" ht="15">
      <c r="A1213" s="3"/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1:10" ht="15">
      <c r="A1214" s="3"/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1:10" ht="15">
      <c r="A1215" s="3"/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1:10" ht="15">
      <c r="A1216" s="3"/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1:10" ht="15">
      <c r="A1217" s="3"/>
      <c r="B1217" s="3"/>
      <c r="C1217" s="3"/>
      <c r="D1217" s="3"/>
      <c r="E1217" s="3"/>
      <c r="F1217" s="3"/>
      <c r="G1217" s="3"/>
      <c r="H1217" s="3"/>
      <c r="I1217" s="3"/>
      <c r="J1217" s="3"/>
    </row>
    <row r="1218" spans="1:10" ht="15">
      <c r="A1218" s="3"/>
      <c r="B1218" s="3"/>
      <c r="C1218" s="3"/>
      <c r="D1218" s="3"/>
      <c r="E1218" s="3"/>
      <c r="F1218" s="3"/>
      <c r="G1218" s="3"/>
      <c r="H1218" s="3"/>
      <c r="I1218" s="3"/>
      <c r="J1218" s="3"/>
    </row>
    <row r="1219" spans="1:10" ht="15">
      <c r="A1219" s="3"/>
      <c r="B1219" s="3"/>
      <c r="C1219" s="3"/>
      <c r="D1219" s="3"/>
      <c r="E1219" s="3"/>
      <c r="F1219" s="3"/>
      <c r="G1219" s="3"/>
      <c r="H1219" s="3"/>
      <c r="I1219" s="3"/>
      <c r="J1219" s="3"/>
    </row>
    <row r="1220" spans="1:10" ht="15">
      <c r="A1220" s="3"/>
      <c r="B1220" s="3"/>
      <c r="C1220" s="3"/>
      <c r="D1220" s="3"/>
      <c r="E1220" s="3"/>
      <c r="F1220" s="3"/>
      <c r="G1220" s="3"/>
      <c r="H1220" s="3"/>
      <c r="I1220" s="3"/>
      <c r="J1220" s="3"/>
    </row>
    <row r="1221" spans="1:10" ht="15">
      <c r="A1221" s="3"/>
      <c r="B1221" s="3"/>
      <c r="C1221" s="3"/>
      <c r="D1221" s="3"/>
      <c r="E1221" s="3"/>
      <c r="F1221" s="3"/>
      <c r="G1221" s="3"/>
      <c r="H1221" s="3"/>
      <c r="I1221" s="3"/>
      <c r="J1221" s="3"/>
    </row>
    <row r="1222" spans="1:10" ht="15">
      <c r="A1222" s="3"/>
      <c r="B1222" s="3"/>
      <c r="C1222" s="3"/>
      <c r="D1222" s="3"/>
      <c r="E1222" s="3"/>
      <c r="F1222" s="3"/>
      <c r="G1222" s="3"/>
      <c r="H1222" s="3"/>
      <c r="I1222" s="3"/>
      <c r="J1222" s="3"/>
    </row>
    <row r="1223" spans="1:10" ht="15">
      <c r="A1223" s="3"/>
      <c r="B1223" s="3"/>
      <c r="C1223" s="3"/>
      <c r="D1223" s="3"/>
      <c r="E1223" s="3"/>
      <c r="F1223" s="3"/>
      <c r="G1223" s="3"/>
      <c r="H1223" s="3"/>
      <c r="I1223" s="3"/>
      <c r="J1223" s="3"/>
    </row>
    <row r="1224" spans="1:10" ht="15">
      <c r="A1224" s="3"/>
      <c r="B1224" s="3"/>
      <c r="C1224" s="3"/>
      <c r="D1224" s="3"/>
      <c r="E1224" s="3"/>
      <c r="F1224" s="3"/>
      <c r="G1224" s="3"/>
      <c r="H1224" s="3"/>
      <c r="I1224" s="3"/>
      <c r="J1224" s="3"/>
    </row>
    <row r="1225" spans="1:10" ht="15">
      <c r="A1225" s="3"/>
      <c r="B1225" s="3"/>
      <c r="C1225" s="3"/>
      <c r="D1225" s="3"/>
      <c r="E1225" s="3"/>
      <c r="F1225" s="3"/>
      <c r="G1225" s="3"/>
      <c r="H1225" s="3"/>
      <c r="I1225" s="3"/>
      <c r="J1225" s="3"/>
    </row>
    <row r="1226" spans="1:10" ht="15">
      <c r="A1226" s="3"/>
      <c r="B1226" s="3"/>
      <c r="C1226" s="3"/>
      <c r="D1226" s="3"/>
      <c r="E1226" s="3"/>
      <c r="F1226" s="3"/>
      <c r="G1226" s="3"/>
      <c r="H1226" s="3"/>
      <c r="I1226" s="3"/>
      <c r="J1226" s="3"/>
    </row>
    <row r="1227" spans="1:10" ht="15">
      <c r="A1227" s="3"/>
      <c r="B1227" s="3"/>
      <c r="C1227" s="3"/>
      <c r="D1227" s="3"/>
      <c r="E1227" s="3"/>
      <c r="F1227" s="3"/>
      <c r="G1227" s="3"/>
      <c r="H1227" s="3"/>
      <c r="I1227" s="3"/>
      <c r="J1227" s="3"/>
    </row>
    <row r="1228" spans="1:10" ht="15">
      <c r="A1228" s="3"/>
      <c r="B1228" s="3"/>
      <c r="C1228" s="3"/>
      <c r="D1228" s="3"/>
      <c r="E1228" s="3"/>
      <c r="F1228" s="3"/>
      <c r="G1228" s="3"/>
      <c r="H1228" s="3"/>
      <c r="I1228" s="3"/>
      <c r="J1228" s="3"/>
    </row>
    <row r="1229" spans="1:10" ht="15">
      <c r="A1229" s="3"/>
      <c r="B1229" s="3"/>
      <c r="C1229" s="3"/>
      <c r="D1229" s="3"/>
      <c r="E1229" s="3"/>
      <c r="F1229" s="3"/>
      <c r="G1229" s="3"/>
      <c r="H1229" s="3"/>
      <c r="I1229" s="3"/>
      <c r="J1229" s="3"/>
    </row>
    <row r="1230" spans="1:10" ht="15">
      <c r="A1230" s="3"/>
      <c r="B1230" s="3"/>
      <c r="C1230" s="3"/>
      <c r="D1230" s="3"/>
      <c r="E1230" s="3"/>
      <c r="F1230" s="3"/>
      <c r="G1230" s="3"/>
      <c r="H1230" s="3"/>
      <c r="I1230" s="3"/>
      <c r="J1230" s="3"/>
    </row>
    <row r="1231" spans="1:10" ht="15">
      <c r="A1231" s="3"/>
      <c r="B1231" s="3"/>
      <c r="C1231" s="3"/>
      <c r="D1231" s="3"/>
      <c r="E1231" s="3"/>
      <c r="F1231" s="3"/>
      <c r="G1231" s="3"/>
      <c r="H1231" s="3"/>
      <c r="I1231" s="3"/>
      <c r="J1231" s="3"/>
    </row>
    <row r="1232" spans="1:10" ht="15">
      <c r="A1232" s="3"/>
      <c r="B1232" s="3"/>
      <c r="C1232" s="3"/>
      <c r="D1232" s="3"/>
      <c r="E1232" s="3"/>
      <c r="F1232" s="3"/>
      <c r="G1232" s="3"/>
      <c r="H1232" s="3"/>
      <c r="I1232" s="3"/>
      <c r="J1232" s="3"/>
    </row>
    <row r="1233" spans="1:10" ht="15">
      <c r="A1233" s="3"/>
      <c r="B1233" s="3"/>
      <c r="C1233" s="3"/>
      <c r="D1233" s="3"/>
      <c r="E1233" s="3"/>
      <c r="F1233" s="3"/>
      <c r="G1233" s="3"/>
      <c r="H1233" s="3"/>
      <c r="I1233" s="3"/>
      <c r="J1233" s="3"/>
    </row>
    <row r="1234" spans="1:10" ht="15">
      <c r="A1234" s="3"/>
      <c r="B1234" s="3"/>
      <c r="C1234" s="3"/>
      <c r="D1234" s="3"/>
      <c r="E1234" s="3"/>
      <c r="F1234" s="3"/>
      <c r="G1234" s="3"/>
      <c r="H1234" s="3"/>
      <c r="I1234" s="3"/>
      <c r="J1234" s="3"/>
    </row>
    <row r="1235" spans="1:10" ht="15">
      <c r="A1235" s="3"/>
      <c r="B1235" s="3"/>
      <c r="C1235" s="3"/>
      <c r="D1235" s="3"/>
      <c r="E1235" s="3"/>
      <c r="F1235" s="3"/>
      <c r="G1235" s="3"/>
      <c r="H1235" s="3"/>
      <c r="I1235" s="3"/>
      <c r="J1235" s="3"/>
    </row>
    <row r="1236" spans="1:10" ht="15">
      <c r="A1236" s="3"/>
      <c r="B1236" s="3"/>
      <c r="C1236" s="3"/>
      <c r="D1236" s="3"/>
      <c r="E1236" s="3"/>
      <c r="F1236" s="3"/>
      <c r="G1236" s="3"/>
      <c r="H1236" s="3"/>
      <c r="I1236" s="3"/>
      <c r="J1236" s="3"/>
    </row>
    <row r="1237" spans="1:10" ht="15">
      <c r="A1237" s="3"/>
      <c r="B1237" s="3"/>
      <c r="C1237" s="3"/>
      <c r="D1237" s="3"/>
      <c r="E1237" s="3"/>
      <c r="F1237" s="3"/>
      <c r="G1237" s="3"/>
      <c r="H1237" s="3"/>
      <c r="I1237" s="3"/>
      <c r="J1237" s="3"/>
    </row>
    <row r="1238" spans="1:10" ht="15">
      <c r="A1238" s="3"/>
      <c r="B1238" s="3"/>
      <c r="C1238" s="3"/>
      <c r="D1238" s="3"/>
      <c r="E1238" s="3"/>
      <c r="F1238" s="3"/>
      <c r="G1238" s="3"/>
      <c r="H1238" s="3"/>
      <c r="I1238" s="3"/>
      <c r="J1238" s="3"/>
    </row>
    <row r="1239" spans="1:10" ht="15">
      <c r="A1239" s="3"/>
      <c r="B1239" s="3"/>
      <c r="C1239" s="3"/>
      <c r="D1239" s="3"/>
      <c r="E1239" s="3"/>
      <c r="F1239" s="3"/>
      <c r="G1239" s="3"/>
      <c r="H1239" s="3"/>
      <c r="I1239" s="3"/>
      <c r="J1239" s="3"/>
    </row>
    <row r="1240" spans="1:10" ht="15">
      <c r="A1240" s="3"/>
      <c r="B1240" s="3"/>
      <c r="C1240" s="3"/>
      <c r="D1240" s="3"/>
      <c r="E1240" s="3"/>
      <c r="F1240" s="3"/>
      <c r="G1240" s="3"/>
      <c r="H1240" s="3"/>
      <c r="I1240" s="3"/>
      <c r="J1240" s="3"/>
    </row>
    <row r="1241" spans="1:10" ht="15">
      <c r="A1241" s="3"/>
      <c r="B1241" s="3"/>
      <c r="C1241" s="3"/>
      <c r="D1241" s="3"/>
      <c r="E1241" s="3"/>
      <c r="F1241" s="3"/>
      <c r="G1241" s="3"/>
      <c r="H1241" s="3"/>
      <c r="I1241" s="3"/>
      <c r="J1241" s="3"/>
    </row>
    <row r="1242" spans="1:10" ht="15">
      <c r="A1242" s="3"/>
      <c r="B1242" s="3"/>
      <c r="C1242" s="3"/>
      <c r="D1242" s="3"/>
      <c r="E1242" s="3"/>
      <c r="F1242" s="3"/>
      <c r="G1242" s="3"/>
      <c r="H1242" s="3"/>
      <c r="I1242" s="3"/>
      <c r="J1242" s="3"/>
    </row>
    <row r="1243" spans="1:10" ht="15">
      <c r="A1243" s="3"/>
      <c r="B1243" s="3"/>
      <c r="C1243" s="3"/>
      <c r="D1243" s="3"/>
      <c r="E1243" s="3"/>
      <c r="F1243" s="3"/>
      <c r="G1243" s="3"/>
      <c r="H1243" s="3"/>
      <c r="I1243" s="3"/>
      <c r="J1243" s="3"/>
    </row>
    <row r="1244" spans="1:10" ht="15">
      <c r="A1244" s="3"/>
      <c r="B1244" s="3"/>
      <c r="C1244" s="3"/>
      <c r="D1244" s="3"/>
      <c r="E1244" s="3"/>
      <c r="F1244" s="3"/>
      <c r="G1244" s="3"/>
      <c r="H1244" s="3"/>
      <c r="I1244" s="3"/>
      <c r="J1244" s="3"/>
    </row>
    <row r="1245" spans="1:10" ht="15">
      <c r="A1245" s="3"/>
      <c r="B1245" s="3"/>
      <c r="C1245" s="3"/>
      <c r="D1245" s="3"/>
      <c r="E1245" s="3"/>
      <c r="F1245" s="3"/>
      <c r="G1245" s="3"/>
      <c r="H1245" s="3"/>
      <c r="I1245" s="3"/>
      <c r="J1245" s="3"/>
    </row>
    <row r="1246" spans="1:10" ht="15">
      <c r="A1246" s="3"/>
      <c r="B1246" s="3"/>
      <c r="C1246" s="3"/>
      <c r="D1246" s="3"/>
      <c r="E1246" s="3"/>
      <c r="F1246" s="3"/>
      <c r="G1246" s="3"/>
      <c r="H1246" s="3"/>
      <c r="I1246" s="3"/>
      <c r="J1246" s="3"/>
    </row>
    <row r="1247" spans="1:10" ht="15">
      <c r="A1247" s="3"/>
      <c r="B1247" s="3"/>
      <c r="C1247" s="3"/>
      <c r="D1247" s="3"/>
      <c r="E1247" s="3"/>
      <c r="F1247" s="3"/>
      <c r="G1247" s="3"/>
      <c r="H1247" s="3"/>
      <c r="I1247" s="3"/>
      <c r="J1247" s="3"/>
    </row>
    <row r="1248" spans="1:10" ht="15">
      <c r="A1248" s="3"/>
      <c r="B1248" s="3"/>
      <c r="C1248" s="3"/>
      <c r="D1248" s="3"/>
      <c r="E1248" s="3"/>
      <c r="F1248" s="3"/>
      <c r="G1248" s="3"/>
      <c r="H1248" s="3"/>
      <c r="I1248" s="3"/>
      <c r="J1248" s="3"/>
    </row>
    <row r="1249" spans="1:10" ht="15">
      <c r="A1249" s="3"/>
      <c r="B1249" s="3"/>
      <c r="C1249" s="3"/>
      <c r="D1249" s="3"/>
      <c r="E1249" s="3"/>
      <c r="F1249" s="3"/>
      <c r="G1249" s="3"/>
      <c r="H1249" s="3"/>
      <c r="I1249" s="3"/>
      <c r="J1249" s="3"/>
    </row>
    <row r="1250" spans="1:10" ht="15">
      <c r="A1250" s="3"/>
      <c r="B1250" s="3"/>
      <c r="C1250" s="3"/>
      <c r="D1250" s="3"/>
      <c r="E1250" s="3"/>
      <c r="F1250" s="3"/>
      <c r="G1250" s="3"/>
      <c r="H1250" s="3"/>
      <c r="I1250" s="3"/>
      <c r="J1250" s="3"/>
    </row>
    <row r="1251" spans="1:10" ht="15">
      <c r="A1251" s="3"/>
      <c r="B1251" s="3"/>
      <c r="C1251" s="3"/>
      <c r="D1251" s="3"/>
      <c r="E1251" s="3"/>
      <c r="F1251" s="3"/>
      <c r="G1251" s="3"/>
      <c r="H1251" s="3"/>
      <c r="I1251" s="3"/>
      <c r="J1251" s="3"/>
    </row>
    <row r="1252" spans="1:10" ht="15">
      <c r="A1252" s="3"/>
      <c r="B1252" s="3"/>
      <c r="C1252" s="3"/>
      <c r="D1252" s="3"/>
      <c r="E1252" s="3"/>
      <c r="F1252" s="3"/>
      <c r="G1252" s="3"/>
      <c r="H1252" s="3"/>
      <c r="I1252" s="3"/>
      <c r="J1252" s="3"/>
    </row>
    <row r="1253" spans="1:10" ht="15">
      <c r="A1253" s="3"/>
      <c r="B1253" s="3"/>
      <c r="C1253" s="3"/>
      <c r="D1253" s="3"/>
      <c r="E1253" s="3"/>
      <c r="F1253" s="3"/>
      <c r="G1253" s="3"/>
      <c r="H1253" s="3"/>
      <c r="I1253" s="3"/>
      <c r="J1253" s="3"/>
    </row>
    <row r="1254" spans="1:10" ht="15">
      <c r="A1254" s="3"/>
      <c r="B1254" s="3"/>
      <c r="C1254" s="3"/>
      <c r="D1254" s="3"/>
      <c r="E1254" s="3"/>
      <c r="F1254" s="3"/>
      <c r="G1254" s="3"/>
      <c r="H1254" s="3"/>
      <c r="I1254" s="3"/>
      <c r="J1254" s="3"/>
    </row>
    <row r="1255" spans="1:10" ht="15">
      <c r="A1255" s="3"/>
      <c r="B1255" s="3"/>
      <c r="C1255" s="3"/>
      <c r="D1255" s="3"/>
      <c r="E1255" s="3"/>
      <c r="F1255" s="3"/>
      <c r="G1255" s="3"/>
      <c r="H1255" s="3"/>
      <c r="I1255" s="3"/>
      <c r="J1255" s="3"/>
    </row>
    <row r="1256" spans="1:10" ht="15">
      <c r="A1256" s="3"/>
      <c r="B1256" s="3"/>
      <c r="C1256" s="3"/>
      <c r="D1256" s="3"/>
      <c r="E1256" s="3"/>
      <c r="F1256" s="3"/>
      <c r="G1256" s="3"/>
      <c r="H1256" s="3"/>
      <c r="I1256" s="3"/>
      <c r="J1256" s="3"/>
    </row>
    <row r="1257" spans="1:10" ht="15">
      <c r="A1257" s="3"/>
      <c r="B1257" s="3"/>
      <c r="C1257" s="3"/>
      <c r="D1257" s="3"/>
      <c r="E1257" s="3"/>
      <c r="F1257" s="3"/>
      <c r="G1257" s="3"/>
      <c r="H1257" s="3"/>
      <c r="I1257" s="3"/>
      <c r="J1257" s="3"/>
    </row>
    <row r="1258" spans="1:10" ht="15">
      <c r="A1258" s="3"/>
      <c r="B1258" s="3"/>
      <c r="C1258" s="3"/>
      <c r="D1258" s="3"/>
      <c r="E1258" s="3"/>
      <c r="F1258" s="3"/>
      <c r="G1258" s="3"/>
      <c r="H1258" s="3"/>
      <c r="I1258" s="3"/>
      <c r="J1258" s="3"/>
    </row>
    <row r="1259" spans="1:10" ht="15">
      <c r="A1259" s="3"/>
      <c r="B1259" s="3"/>
      <c r="C1259" s="3"/>
      <c r="D1259" s="3"/>
      <c r="E1259" s="3"/>
      <c r="F1259" s="3"/>
      <c r="G1259" s="3"/>
      <c r="H1259" s="3"/>
      <c r="I1259" s="3"/>
      <c r="J1259" s="3"/>
    </row>
    <row r="1260" spans="1:10" ht="15">
      <c r="A1260" s="3"/>
      <c r="B1260" s="3"/>
      <c r="C1260" s="3"/>
      <c r="D1260" s="3"/>
      <c r="E1260" s="3"/>
      <c r="F1260" s="3"/>
      <c r="G1260" s="3"/>
      <c r="H1260" s="3"/>
      <c r="I1260" s="3"/>
      <c r="J1260" s="3"/>
    </row>
    <row r="1261" spans="1:10" ht="15">
      <c r="A1261" s="3"/>
      <c r="B1261" s="3"/>
      <c r="C1261" s="3"/>
      <c r="D1261" s="3"/>
      <c r="E1261" s="3"/>
      <c r="F1261" s="3"/>
      <c r="G1261" s="3"/>
      <c r="H1261" s="3"/>
      <c r="I1261" s="3"/>
      <c r="J1261" s="3"/>
    </row>
    <row r="1262" spans="1:10" ht="15">
      <c r="A1262" s="3"/>
      <c r="B1262" s="3"/>
      <c r="C1262" s="3"/>
      <c r="D1262" s="3"/>
      <c r="E1262" s="3"/>
      <c r="F1262" s="3"/>
      <c r="G1262" s="3"/>
      <c r="H1262" s="3"/>
      <c r="I1262" s="3"/>
      <c r="J1262" s="3"/>
    </row>
    <row r="1263" spans="1:10" ht="15">
      <c r="A1263" s="3"/>
      <c r="B1263" s="3"/>
      <c r="C1263" s="3"/>
      <c r="D1263" s="3"/>
      <c r="E1263" s="3"/>
      <c r="F1263" s="3"/>
      <c r="G1263" s="3"/>
      <c r="H1263" s="3"/>
      <c r="I1263" s="3"/>
      <c r="J1263" s="3"/>
    </row>
    <row r="1264" spans="1:10" ht="15">
      <c r="A1264" s="3"/>
      <c r="B1264" s="3"/>
      <c r="C1264" s="3"/>
      <c r="D1264" s="3"/>
      <c r="E1264" s="3"/>
      <c r="F1264" s="3"/>
      <c r="G1264" s="3"/>
      <c r="H1264" s="3"/>
      <c r="I1264" s="3"/>
      <c r="J1264" s="3"/>
    </row>
    <row r="1265" spans="1:10" ht="15">
      <c r="A1265" s="3"/>
      <c r="B1265" s="3"/>
      <c r="C1265" s="3"/>
      <c r="D1265" s="3"/>
      <c r="E1265" s="3"/>
      <c r="F1265" s="3"/>
      <c r="G1265" s="3"/>
      <c r="H1265" s="3"/>
      <c r="I1265" s="3"/>
      <c r="J1265" s="3"/>
    </row>
    <row r="1266" spans="1:10" ht="15">
      <c r="A1266" s="3"/>
      <c r="B1266" s="3"/>
      <c r="C1266" s="3"/>
      <c r="D1266" s="3"/>
      <c r="E1266" s="3"/>
      <c r="F1266" s="3"/>
      <c r="G1266" s="3"/>
      <c r="H1266" s="3"/>
      <c r="I1266" s="3"/>
      <c r="J1266" s="3"/>
    </row>
    <row r="1267" spans="1:10" ht="15">
      <c r="A1267" s="3"/>
      <c r="B1267" s="3"/>
      <c r="C1267" s="3"/>
      <c r="D1267" s="3"/>
      <c r="E1267" s="3"/>
      <c r="F1267" s="3"/>
      <c r="G1267" s="3"/>
      <c r="H1267" s="3"/>
      <c r="I1267" s="3"/>
      <c r="J1267" s="3"/>
    </row>
    <row r="1268" spans="1:10" ht="15">
      <c r="A1268" s="3"/>
      <c r="B1268" s="3"/>
      <c r="C1268" s="3"/>
      <c r="D1268" s="3"/>
      <c r="E1268" s="3"/>
      <c r="F1268" s="3"/>
      <c r="G1268" s="3"/>
      <c r="H1268" s="3"/>
      <c r="I1268" s="3"/>
      <c r="J1268" s="3"/>
    </row>
    <row r="1269" spans="1:10" ht="15">
      <c r="A1269" s="3"/>
      <c r="B1269" s="3"/>
      <c r="C1269" s="3"/>
      <c r="D1269" s="3"/>
      <c r="E1269" s="3"/>
      <c r="F1269" s="3"/>
      <c r="G1269" s="3"/>
      <c r="H1269" s="3"/>
      <c r="I1269" s="3"/>
      <c r="J1269" s="3"/>
    </row>
    <row r="1270" spans="1:10" ht="15">
      <c r="A1270" s="3"/>
      <c r="B1270" s="3"/>
      <c r="C1270" s="3"/>
      <c r="D1270" s="3"/>
      <c r="E1270" s="3"/>
      <c r="F1270" s="3"/>
      <c r="G1270" s="3"/>
      <c r="H1270" s="3"/>
      <c r="I1270" s="3"/>
      <c r="J1270" s="3"/>
    </row>
    <row r="1271" spans="1:10" ht="15">
      <c r="A1271" s="3"/>
      <c r="B1271" s="3"/>
      <c r="C1271" s="3"/>
      <c r="D1271" s="3"/>
      <c r="E1271" s="3"/>
      <c r="F1271" s="3"/>
      <c r="G1271" s="3"/>
      <c r="H1271" s="3"/>
      <c r="I1271" s="3"/>
      <c r="J1271" s="3"/>
    </row>
    <row r="1272" spans="1:10" ht="15">
      <c r="A1272" s="3"/>
      <c r="B1272" s="3"/>
      <c r="C1272" s="3"/>
      <c r="D1272" s="3"/>
      <c r="E1272" s="3"/>
      <c r="F1272" s="3"/>
      <c r="G1272" s="3"/>
      <c r="H1272" s="3"/>
      <c r="I1272" s="3"/>
      <c r="J1272" s="3"/>
    </row>
    <row r="1273" spans="1:10" ht="15">
      <c r="A1273" s="3"/>
      <c r="B1273" s="3"/>
      <c r="C1273" s="3"/>
      <c r="D1273" s="3"/>
      <c r="E1273" s="3"/>
      <c r="F1273" s="3"/>
      <c r="G1273" s="3"/>
      <c r="H1273" s="3"/>
      <c r="I1273" s="3"/>
      <c r="J1273" s="3"/>
    </row>
    <row r="1274" spans="1:10" ht="15">
      <c r="A1274" s="3"/>
      <c r="B1274" s="3"/>
      <c r="C1274" s="3"/>
      <c r="D1274" s="3"/>
      <c r="E1274" s="3"/>
      <c r="F1274" s="3"/>
      <c r="G1274" s="3"/>
      <c r="H1274" s="3"/>
      <c r="I1274" s="3"/>
      <c r="J1274" s="3"/>
    </row>
    <row r="1275" spans="1:10" ht="15">
      <c r="A1275" s="3"/>
      <c r="B1275" s="3"/>
      <c r="C1275" s="3"/>
      <c r="D1275" s="3"/>
      <c r="E1275" s="3"/>
      <c r="F1275" s="3"/>
      <c r="G1275" s="3"/>
      <c r="H1275" s="3"/>
      <c r="I1275" s="3"/>
      <c r="J1275" s="3"/>
    </row>
    <row r="1276" spans="1:10" ht="15">
      <c r="A1276" s="3"/>
      <c r="B1276" s="3"/>
      <c r="C1276" s="3"/>
      <c r="D1276" s="3"/>
      <c r="E1276" s="3"/>
      <c r="F1276" s="3"/>
      <c r="G1276" s="3"/>
      <c r="H1276" s="3"/>
      <c r="I1276" s="3"/>
      <c r="J1276" s="3"/>
    </row>
    <row r="1277" spans="1:10" ht="15">
      <c r="A1277" s="3"/>
      <c r="B1277" s="3"/>
      <c r="C1277" s="3"/>
      <c r="D1277" s="3"/>
      <c r="E1277" s="3"/>
      <c r="F1277" s="3"/>
      <c r="G1277" s="3"/>
      <c r="H1277" s="3"/>
      <c r="I1277" s="3"/>
      <c r="J1277" s="3"/>
    </row>
    <row r="1278" spans="1:10" ht="15">
      <c r="A1278" s="3"/>
      <c r="B1278" s="3"/>
      <c r="C1278" s="3"/>
      <c r="D1278" s="3"/>
      <c r="E1278" s="3"/>
      <c r="F1278" s="3"/>
      <c r="G1278" s="3"/>
      <c r="H1278" s="3"/>
      <c r="I1278" s="3"/>
      <c r="J1278" s="3"/>
    </row>
    <row r="1279" spans="1:10" ht="15">
      <c r="A1279" s="3"/>
      <c r="B1279" s="3"/>
      <c r="C1279" s="3"/>
      <c r="D1279" s="3"/>
      <c r="E1279" s="3"/>
      <c r="F1279" s="3"/>
      <c r="G1279" s="3"/>
      <c r="H1279" s="3"/>
      <c r="I1279" s="3"/>
      <c r="J1279" s="3"/>
    </row>
    <row r="1280" spans="1:10" ht="15">
      <c r="A1280" s="3"/>
      <c r="B1280" s="3"/>
      <c r="C1280" s="3"/>
      <c r="D1280" s="3"/>
      <c r="E1280" s="3"/>
      <c r="F1280" s="3"/>
      <c r="G1280" s="3"/>
      <c r="H1280" s="3"/>
      <c r="I1280" s="3"/>
      <c r="J1280" s="3"/>
    </row>
    <row r="1281" spans="1:10" ht="15">
      <c r="A1281" s="3"/>
      <c r="B1281" s="3"/>
      <c r="C1281" s="3"/>
      <c r="D1281" s="3"/>
      <c r="E1281" s="3"/>
      <c r="F1281" s="3"/>
      <c r="G1281" s="3"/>
      <c r="H1281" s="3"/>
      <c r="I1281" s="3"/>
      <c r="J1281" s="3"/>
    </row>
    <row r="1282" spans="1:10" ht="15">
      <c r="A1282" s="3"/>
      <c r="B1282" s="3"/>
      <c r="C1282" s="3"/>
      <c r="D1282" s="3"/>
      <c r="E1282" s="3"/>
      <c r="F1282" s="3"/>
      <c r="G1282" s="3"/>
      <c r="H1282" s="3"/>
      <c r="I1282" s="3"/>
      <c r="J1282" s="3"/>
    </row>
    <row r="1283" spans="1:10" ht="15">
      <c r="A1283" s="3"/>
      <c r="B1283" s="3"/>
      <c r="C1283" s="3"/>
      <c r="D1283" s="3"/>
      <c r="E1283" s="3"/>
      <c r="F1283" s="3"/>
      <c r="G1283" s="3"/>
      <c r="H1283" s="3"/>
      <c r="I1283" s="3"/>
      <c r="J1283" s="3"/>
    </row>
    <row r="1284" spans="1:10" ht="15">
      <c r="A1284" s="3"/>
      <c r="B1284" s="3"/>
      <c r="C1284" s="3"/>
      <c r="D1284" s="3"/>
      <c r="E1284" s="3"/>
      <c r="F1284" s="3"/>
      <c r="G1284" s="3"/>
      <c r="H1284" s="3"/>
      <c r="I1284" s="3"/>
      <c r="J1284" s="3"/>
    </row>
    <row r="1285" spans="1:10" ht="15">
      <c r="A1285" s="3"/>
      <c r="B1285" s="3"/>
      <c r="C1285" s="3"/>
      <c r="D1285" s="3"/>
      <c r="E1285" s="3"/>
      <c r="F1285" s="3"/>
      <c r="G1285" s="3"/>
      <c r="H1285" s="3"/>
      <c r="I1285" s="3"/>
      <c r="J1285" s="3"/>
    </row>
    <row r="1286" spans="1:10" ht="15">
      <c r="A1286" s="3"/>
      <c r="B1286" s="3"/>
      <c r="C1286" s="3"/>
      <c r="D1286" s="3"/>
      <c r="E1286" s="3"/>
      <c r="F1286" s="3"/>
      <c r="G1286" s="3"/>
      <c r="H1286" s="3"/>
      <c r="I1286" s="3"/>
      <c r="J1286" s="3"/>
    </row>
    <row r="1287" spans="1:10" ht="15">
      <c r="A1287" s="3"/>
      <c r="B1287" s="3"/>
      <c r="C1287" s="3"/>
      <c r="D1287" s="3"/>
      <c r="E1287" s="3"/>
      <c r="F1287" s="3"/>
      <c r="G1287" s="3"/>
      <c r="H1287" s="3"/>
      <c r="I1287" s="3"/>
      <c r="J1287" s="3"/>
    </row>
    <row r="1288" spans="1:10" ht="15">
      <c r="A1288" s="3"/>
      <c r="B1288" s="3"/>
      <c r="C1288" s="3"/>
      <c r="D1288" s="3"/>
      <c r="E1288" s="3"/>
      <c r="F1288" s="3"/>
      <c r="G1288" s="3"/>
      <c r="H1288" s="3"/>
      <c r="I1288" s="3"/>
      <c r="J1288" s="3"/>
    </row>
    <row r="1289" spans="1:10" ht="15">
      <c r="A1289" s="3"/>
      <c r="B1289" s="3"/>
      <c r="C1289" s="3"/>
      <c r="D1289" s="3"/>
      <c r="E1289" s="3"/>
      <c r="F1289" s="3"/>
      <c r="G1289" s="3"/>
      <c r="H1289" s="3"/>
      <c r="I1289" s="3"/>
      <c r="J1289" s="3"/>
    </row>
    <row r="1290" spans="1:10" ht="15">
      <c r="A1290" s="3"/>
      <c r="B1290" s="3"/>
      <c r="C1290" s="3"/>
      <c r="D1290" s="3"/>
      <c r="E1290" s="3"/>
      <c r="F1290" s="3"/>
      <c r="G1290" s="3"/>
      <c r="H1290" s="3"/>
      <c r="I1290" s="3"/>
      <c r="J1290" s="3"/>
    </row>
    <row r="1291" spans="1:10" ht="15">
      <c r="A1291" s="3"/>
      <c r="B1291" s="3"/>
      <c r="C1291" s="3"/>
      <c r="D1291" s="3"/>
      <c r="E1291" s="3"/>
      <c r="F1291" s="3"/>
      <c r="G1291" s="3"/>
      <c r="H1291" s="3"/>
      <c r="I1291" s="3"/>
      <c r="J1291" s="3"/>
    </row>
    <row r="1292" spans="1:10" ht="15">
      <c r="A1292" s="3"/>
      <c r="B1292" s="3"/>
      <c r="C1292" s="3"/>
      <c r="D1292" s="3"/>
      <c r="E1292" s="3"/>
      <c r="F1292" s="3"/>
      <c r="G1292" s="3"/>
      <c r="H1292" s="3"/>
      <c r="I1292" s="3"/>
      <c r="J1292" s="3"/>
    </row>
    <row r="1293" spans="1:10" ht="15">
      <c r="A1293" s="3"/>
      <c r="B1293" s="3"/>
      <c r="C1293" s="3"/>
      <c r="D1293" s="3"/>
      <c r="E1293" s="3"/>
      <c r="F1293" s="3"/>
      <c r="G1293" s="3"/>
      <c r="H1293" s="3"/>
      <c r="I1293" s="3"/>
      <c r="J1293" s="3"/>
    </row>
    <row r="1294" spans="1:10" ht="15">
      <c r="A1294" s="3"/>
      <c r="B1294" s="3"/>
      <c r="C1294" s="3"/>
      <c r="D1294" s="3"/>
      <c r="E1294" s="3"/>
      <c r="F1294" s="3"/>
      <c r="G1294" s="3"/>
      <c r="H1294" s="3"/>
      <c r="I1294" s="3"/>
      <c r="J1294" s="3"/>
    </row>
    <row r="1295" spans="1:10" ht="15">
      <c r="A1295" s="3"/>
      <c r="B1295" s="3"/>
      <c r="C1295" s="3"/>
      <c r="D1295" s="3"/>
      <c r="E1295" s="3"/>
      <c r="F1295" s="3"/>
      <c r="G1295" s="3"/>
      <c r="H1295" s="3"/>
      <c r="I1295" s="3"/>
      <c r="J1295" s="3"/>
    </row>
    <row r="1296" spans="1:10" ht="15">
      <c r="A1296" s="3"/>
      <c r="B1296" s="3"/>
      <c r="C1296" s="3"/>
      <c r="D1296" s="3"/>
      <c r="E1296" s="3"/>
      <c r="F1296" s="3"/>
      <c r="G1296" s="3"/>
      <c r="H1296" s="3"/>
      <c r="I1296" s="3"/>
      <c r="J1296" s="3"/>
    </row>
    <row r="1297" spans="1:10" ht="15">
      <c r="A1297" s="3"/>
      <c r="B1297" s="3"/>
      <c r="C1297" s="3"/>
      <c r="D1297" s="3"/>
      <c r="E1297" s="3"/>
      <c r="F1297" s="3"/>
      <c r="G1297" s="3"/>
      <c r="H1297" s="3"/>
      <c r="I1297" s="3"/>
      <c r="J1297" s="3"/>
    </row>
    <row r="1298" spans="1:10" ht="15">
      <c r="A1298" s="3"/>
      <c r="B1298" s="3"/>
      <c r="C1298" s="3"/>
      <c r="D1298" s="3"/>
      <c r="E1298" s="3"/>
      <c r="F1298" s="3"/>
      <c r="G1298" s="3"/>
      <c r="H1298" s="3"/>
      <c r="I1298" s="3"/>
      <c r="J1298" s="3"/>
    </row>
    <row r="1299" spans="1:10" ht="15">
      <c r="A1299" s="3"/>
      <c r="B1299" s="3"/>
      <c r="C1299" s="3"/>
      <c r="D1299" s="3"/>
      <c r="E1299" s="3"/>
      <c r="F1299" s="3"/>
      <c r="G1299" s="3"/>
      <c r="H1299" s="3"/>
      <c r="I1299" s="3"/>
      <c r="J1299" s="3"/>
    </row>
    <row r="1300" spans="1:10" ht="15">
      <c r="A1300" s="3"/>
      <c r="B1300" s="3"/>
      <c r="C1300" s="3"/>
      <c r="D1300" s="3"/>
      <c r="E1300" s="3"/>
      <c r="F1300" s="3"/>
      <c r="G1300" s="3"/>
      <c r="H1300" s="3"/>
      <c r="I1300" s="3"/>
      <c r="J1300" s="3"/>
    </row>
    <row r="1301" spans="1:10" ht="15">
      <c r="A1301" s="3"/>
      <c r="B1301" s="3"/>
      <c r="C1301" s="3"/>
      <c r="D1301" s="3"/>
      <c r="E1301" s="3"/>
      <c r="F1301" s="3"/>
      <c r="G1301" s="3"/>
      <c r="H1301" s="3"/>
      <c r="I1301" s="3"/>
      <c r="J1301" s="3"/>
    </row>
    <row r="1302" spans="1:10" ht="15">
      <c r="A1302" s="3"/>
      <c r="B1302" s="3"/>
      <c r="C1302" s="3"/>
      <c r="D1302" s="3"/>
      <c r="E1302" s="3"/>
      <c r="F1302" s="3"/>
      <c r="G1302" s="3"/>
      <c r="H1302" s="3"/>
      <c r="I1302" s="3"/>
      <c r="J1302" s="3"/>
    </row>
    <row r="1303" spans="1:10" ht="15">
      <c r="A1303" s="3"/>
      <c r="B1303" s="3"/>
      <c r="C1303" s="3"/>
      <c r="D1303" s="3"/>
      <c r="E1303" s="3"/>
      <c r="F1303" s="3"/>
      <c r="G1303" s="3"/>
      <c r="H1303" s="3"/>
      <c r="I1303" s="3"/>
      <c r="J1303" s="3"/>
    </row>
    <row r="1304" spans="1:10" ht="15">
      <c r="A1304" s="3"/>
      <c r="B1304" s="3"/>
      <c r="C1304" s="3"/>
      <c r="D1304" s="3"/>
      <c r="E1304" s="3"/>
      <c r="F1304" s="3"/>
      <c r="G1304" s="3"/>
      <c r="H1304" s="3"/>
      <c r="I1304" s="3"/>
      <c r="J1304" s="3"/>
    </row>
    <row r="1305" spans="1:10" ht="15">
      <c r="A1305" s="3"/>
      <c r="B1305" s="3"/>
      <c r="C1305" s="3"/>
      <c r="D1305" s="3"/>
      <c r="E1305" s="3"/>
      <c r="F1305" s="3"/>
      <c r="G1305" s="3"/>
      <c r="H1305" s="3"/>
      <c r="I1305" s="3"/>
      <c r="J1305" s="3"/>
    </row>
    <row r="1306" spans="1:10" ht="15">
      <c r="A1306" s="3"/>
      <c r="B1306" s="3"/>
      <c r="C1306" s="3"/>
      <c r="D1306" s="3"/>
      <c r="E1306" s="3"/>
      <c r="F1306" s="3"/>
      <c r="G1306" s="3"/>
      <c r="H1306" s="3"/>
      <c r="I1306" s="3"/>
      <c r="J1306" s="3"/>
    </row>
    <row r="1307" spans="1:10" ht="15">
      <c r="A1307" s="3"/>
      <c r="B1307" s="3"/>
      <c r="C1307" s="3"/>
      <c r="D1307" s="3"/>
      <c r="E1307" s="3"/>
      <c r="F1307" s="3"/>
      <c r="G1307" s="3"/>
      <c r="H1307" s="3"/>
      <c r="I1307" s="3"/>
      <c r="J1307" s="3"/>
    </row>
    <row r="1308" spans="1:10" ht="15">
      <c r="A1308" s="3"/>
      <c r="B1308" s="3"/>
      <c r="C1308" s="3"/>
      <c r="D1308" s="3"/>
      <c r="E1308" s="3"/>
      <c r="F1308" s="3"/>
      <c r="G1308" s="3"/>
      <c r="H1308" s="3"/>
      <c r="I1308" s="3"/>
      <c r="J1308" s="3"/>
    </row>
    <row r="1309" spans="1:10" ht="15">
      <c r="A1309" s="3"/>
      <c r="B1309" s="3"/>
      <c r="C1309" s="3"/>
      <c r="D1309" s="3"/>
      <c r="E1309" s="3"/>
      <c r="F1309" s="3"/>
      <c r="G1309" s="3"/>
      <c r="H1309" s="3"/>
      <c r="I1309" s="3"/>
      <c r="J1309" s="3"/>
    </row>
    <row r="1310" spans="1:10" ht="15">
      <c r="A1310" s="3"/>
      <c r="B1310" s="3"/>
      <c r="C1310" s="3"/>
      <c r="D1310" s="3"/>
      <c r="E1310" s="3"/>
      <c r="F1310" s="3"/>
      <c r="G1310" s="3"/>
      <c r="H1310" s="3"/>
      <c r="I1310" s="3"/>
      <c r="J1310" s="3"/>
    </row>
    <row r="1311" spans="1:10" ht="15">
      <c r="A1311" s="3"/>
      <c r="B1311" s="3"/>
      <c r="C1311" s="3"/>
      <c r="D1311" s="3"/>
      <c r="E1311" s="3"/>
      <c r="F1311" s="3"/>
      <c r="G1311" s="3"/>
      <c r="H1311" s="3"/>
      <c r="I1311" s="3"/>
      <c r="J1311" s="3"/>
    </row>
    <row r="1312" spans="1:10" ht="15">
      <c r="A1312" s="3"/>
      <c r="B1312" s="3"/>
      <c r="C1312" s="3"/>
      <c r="D1312" s="3"/>
      <c r="E1312" s="3"/>
      <c r="F1312" s="3"/>
      <c r="G1312" s="3"/>
      <c r="H1312" s="3"/>
      <c r="I1312" s="3"/>
      <c r="J1312" s="3"/>
    </row>
    <row r="1313" spans="1:10" ht="15">
      <c r="A1313" s="3"/>
      <c r="B1313" s="3"/>
      <c r="C1313" s="3"/>
      <c r="D1313" s="3"/>
      <c r="E1313" s="3"/>
      <c r="F1313" s="3"/>
      <c r="G1313" s="3"/>
      <c r="H1313" s="3"/>
      <c r="I1313" s="3"/>
      <c r="J1313" s="3"/>
    </row>
    <row r="1314" spans="1:10" ht="15">
      <c r="A1314" s="3"/>
      <c r="B1314" s="3"/>
      <c r="C1314" s="3"/>
      <c r="D1314" s="3"/>
      <c r="E1314" s="3"/>
      <c r="F1314" s="3"/>
      <c r="G1314" s="3"/>
      <c r="H1314" s="3"/>
      <c r="I1314" s="3"/>
      <c r="J1314" s="3"/>
    </row>
    <row r="1315" spans="1:10" ht="15">
      <c r="A1315" s="3"/>
      <c r="B1315" s="3"/>
      <c r="C1315" s="3"/>
      <c r="D1315" s="3"/>
      <c r="E1315" s="3"/>
      <c r="F1315" s="3"/>
      <c r="G1315" s="3"/>
      <c r="H1315" s="3"/>
      <c r="I1315" s="3"/>
      <c r="J1315" s="3"/>
    </row>
    <row r="1316" spans="1:10" ht="15">
      <c r="A1316" s="3"/>
      <c r="B1316" s="3"/>
      <c r="C1316" s="3"/>
      <c r="D1316" s="3"/>
      <c r="E1316" s="3"/>
      <c r="F1316" s="3"/>
      <c r="G1316" s="3"/>
      <c r="H1316" s="3"/>
      <c r="I1316" s="3"/>
      <c r="J1316" s="3"/>
    </row>
    <row r="1317" spans="1:10" ht="15">
      <c r="A1317" s="3"/>
      <c r="B1317" s="3"/>
      <c r="C1317" s="3"/>
      <c r="D1317" s="3"/>
      <c r="E1317" s="3"/>
      <c r="F1317" s="3"/>
      <c r="G1317" s="3"/>
      <c r="H1317" s="3"/>
      <c r="I1317" s="3"/>
      <c r="J1317" s="3"/>
    </row>
    <row r="1318" spans="1:10" ht="15">
      <c r="A1318" s="3"/>
      <c r="B1318" s="3"/>
      <c r="C1318" s="3"/>
      <c r="D1318" s="3"/>
      <c r="E1318" s="3"/>
      <c r="F1318" s="3"/>
      <c r="G1318" s="3"/>
      <c r="H1318" s="3"/>
      <c r="I1318" s="3"/>
      <c r="J1318" s="3"/>
    </row>
    <row r="1319" spans="1:10" ht="15">
      <c r="A1319" s="3"/>
      <c r="B1319" s="3"/>
      <c r="C1319" s="3"/>
      <c r="D1319" s="3"/>
      <c r="E1319" s="3"/>
      <c r="F1319" s="3"/>
      <c r="G1319" s="3"/>
      <c r="H1319" s="3"/>
      <c r="I1319" s="3"/>
      <c r="J1319" s="3"/>
    </row>
    <row r="1320" spans="1:10" ht="15">
      <c r="A1320" s="3"/>
      <c r="B1320" s="3"/>
      <c r="C1320" s="3"/>
      <c r="D1320" s="3"/>
      <c r="E1320" s="3"/>
      <c r="F1320" s="3"/>
      <c r="G1320" s="3"/>
      <c r="H1320" s="3"/>
      <c r="I1320" s="3"/>
      <c r="J1320" s="3"/>
    </row>
    <row r="1321" spans="1:10" ht="15">
      <c r="A1321" s="3"/>
      <c r="B1321" s="3"/>
      <c r="C1321" s="3"/>
      <c r="D1321" s="3"/>
      <c r="E1321" s="3"/>
      <c r="F1321" s="3"/>
      <c r="G1321" s="3"/>
      <c r="H1321" s="3"/>
      <c r="I1321" s="3"/>
      <c r="J1321" s="3"/>
    </row>
    <row r="1322" spans="1:10" ht="15">
      <c r="A1322" s="3"/>
      <c r="B1322" s="3"/>
      <c r="C1322" s="3"/>
      <c r="D1322" s="3"/>
      <c r="E1322" s="3"/>
      <c r="F1322" s="3"/>
      <c r="G1322" s="3"/>
      <c r="H1322" s="3"/>
      <c r="I1322" s="3"/>
      <c r="J1322" s="3"/>
    </row>
    <row r="1323" spans="1:10" ht="15">
      <c r="A1323" s="3"/>
      <c r="B1323" s="3"/>
      <c r="C1323" s="3"/>
      <c r="D1323" s="3"/>
      <c r="E1323" s="3"/>
      <c r="F1323" s="3"/>
      <c r="G1323" s="3"/>
      <c r="H1323" s="3"/>
      <c r="I1323" s="3"/>
      <c r="J1323" s="3"/>
    </row>
    <row r="1324" spans="1:10" ht="15">
      <c r="A1324" s="3"/>
      <c r="B1324" s="3"/>
      <c r="C1324" s="3"/>
      <c r="D1324" s="3"/>
      <c r="E1324" s="3"/>
      <c r="F1324" s="3"/>
      <c r="G1324" s="3"/>
      <c r="H1324" s="3"/>
      <c r="I1324" s="3"/>
      <c r="J1324" s="3"/>
    </row>
    <row r="1325" spans="1:10" ht="15">
      <c r="A1325" s="3"/>
      <c r="B1325" s="3"/>
      <c r="C1325" s="3"/>
      <c r="D1325" s="3"/>
      <c r="E1325" s="3"/>
      <c r="F1325" s="3"/>
      <c r="G1325" s="3"/>
      <c r="H1325" s="3"/>
      <c r="I1325" s="3"/>
      <c r="J1325" s="3"/>
    </row>
    <row r="1326" spans="1:10" ht="15">
      <c r="A1326" s="3"/>
      <c r="B1326" s="3"/>
      <c r="C1326" s="3"/>
      <c r="D1326" s="3"/>
      <c r="E1326" s="3"/>
      <c r="F1326" s="3"/>
      <c r="G1326" s="3"/>
      <c r="H1326" s="3"/>
      <c r="I1326" s="3"/>
      <c r="J1326" s="3"/>
    </row>
    <row r="1327" spans="1:10" ht="15">
      <c r="A1327" s="3"/>
      <c r="B1327" s="3"/>
      <c r="C1327" s="3"/>
      <c r="D1327" s="3"/>
      <c r="E1327" s="3"/>
      <c r="F1327" s="3"/>
      <c r="G1327" s="3"/>
      <c r="H1327" s="3"/>
      <c r="I1327" s="3"/>
      <c r="J1327" s="3"/>
    </row>
    <row r="1328" spans="1:10" ht="15">
      <c r="A1328" s="3"/>
      <c r="B1328" s="3"/>
      <c r="C1328" s="3"/>
      <c r="D1328" s="3"/>
      <c r="E1328" s="3"/>
      <c r="F1328" s="3"/>
      <c r="G1328" s="3"/>
      <c r="H1328" s="3"/>
      <c r="I1328" s="3"/>
      <c r="J1328" s="3"/>
    </row>
    <row r="1329" spans="1:10" ht="15">
      <c r="A1329" s="3"/>
      <c r="B1329" s="3"/>
      <c r="C1329" s="3"/>
      <c r="D1329" s="3"/>
      <c r="E1329" s="3"/>
      <c r="F1329" s="3"/>
      <c r="G1329" s="3"/>
      <c r="H1329" s="3"/>
      <c r="I1329" s="3"/>
      <c r="J1329" s="3"/>
    </row>
    <row r="1330" spans="1:10" ht="15">
      <c r="A1330" s="3"/>
      <c r="B1330" s="3"/>
      <c r="C1330" s="3"/>
      <c r="D1330" s="3"/>
      <c r="E1330" s="3"/>
      <c r="F1330" s="3"/>
      <c r="G1330" s="3"/>
      <c r="H1330" s="3"/>
      <c r="I1330" s="3"/>
      <c r="J1330" s="3"/>
    </row>
    <row r="1331" spans="1:10" ht="15">
      <c r="A1331" s="3"/>
      <c r="B1331" s="3"/>
      <c r="C1331" s="3"/>
      <c r="D1331" s="3"/>
      <c r="E1331" s="3"/>
      <c r="F1331" s="3"/>
      <c r="G1331" s="3"/>
      <c r="H1331" s="3"/>
      <c r="I1331" s="3"/>
      <c r="J1331" s="3"/>
    </row>
    <row r="1332" spans="1:10" ht="15">
      <c r="A1332" s="3"/>
      <c r="B1332" s="3"/>
      <c r="C1332" s="3"/>
      <c r="D1332" s="3"/>
      <c r="E1332" s="3"/>
      <c r="F1332" s="3"/>
      <c r="G1332" s="3"/>
      <c r="H1332" s="3"/>
      <c r="I1332" s="3"/>
      <c r="J1332" s="3"/>
    </row>
    <row r="1333" spans="1:10" ht="15">
      <c r="A1333" s="3"/>
      <c r="B1333" s="3"/>
      <c r="C1333" s="3"/>
      <c r="D1333" s="3"/>
      <c r="E1333" s="3"/>
      <c r="F1333" s="3"/>
      <c r="G1333" s="3"/>
      <c r="H1333" s="3"/>
      <c r="I1333" s="3"/>
      <c r="J1333" s="3"/>
    </row>
    <row r="1334" spans="1:10" ht="15">
      <c r="A1334" s="3"/>
      <c r="B1334" s="3"/>
      <c r="C1334" s="3"/>
      <c r="D1334" s="3"/>
      <c r="E1334" s="3"/>
      <c r="F1334" s="3"/>
      <c r="G1334" s="3"/>
      <c r="H1334" s="3"/>
      <c r="I1334" s="3"/>
      <c r="J1334" s="3"/>
    </row>
    <row r="1335" spans="1:10" ht="15">
      <c r="A1335" s="3"/>
      <c r="B1335" s="3"/>
      <c r="C1335" s="3"/>
      <c r="D1335" s="3"/>
      <c r="E1335" s="3"/>
      <c r="F1335" s="3"/>
      <c r="G1335" s="3"/>
      <c r="H1335" s="3"/>
      <c r="I1335" s="3"/>
      <c r="J1335" s="3"/>
    </row>
    <row r="1336" spans="1:10" ht="15">
      <c r="A1336" s="3"/>
      <c r="B1336" s="3"/>
      <c r="C1336" s="3"/>
      <c r="D1336" s="3"/>
      <c r="E1336" s="3"/>
      <c r="F1336" s="3"/>
      <c r="G1336" s="3"/>
      <c r="H1336" s="3"/>
      <c r="I1336" s="3"/>
      <c r="J1336" s="3"/>
    </row>
    <row r="1337" spans="1:10" ht="15">
      <c r="A1337" s="3"/>
      <c r="B1337" s="3"/>
      <c r="C1337" s="3"/>
      <c r="D1337" s="3"/>
      <c r="E1337" s="3"/>
      <c r="F1337" s="3"/>
      <c r="G1337" s="3"/>
      <c r="H1337" s="3"/>
      <c r="I1337" s="3"/>
      <c r="J1337" s="3"/>
    </row>
    <row r="1338" spans="1:10" ht="15">
      <c r="A1338" s="3"/>
      <c r="B1338" s="3"/>
      <c r="C1338" s="3"/>
      <c r="D1338" s="3"/>
      <c r="E1338" s="3"/>
      <c r="F1338" s="3"/>
      <c r="G1338" s="3"/>
      <c r="H1338" s="3"/>
      <c r="I1338" s="3"/>
      <c r="J1338" s="3"/>
    </row>
    <row r="1339" spans="1:10" ht="15">
      <c r="A1339" s="3"/>
      <c r="B1339" s="3"/>
      <c r="C1339" s="3"/>
      <c r="D1339" s="3"/>
      <c r="E1339" s="3"/>
      <c r="F1339" s="3"/>
      <c r="G1339" s="3"/>
      <c r="H1339" s="3"/>
      <c r="I1339" s="3"/>
      <c r="J1339" s="3"/>
    </row>
    <row r="1340" spans="1:10" ht="15">
      <c r="A1340" s="3"/>
      <c r="B1340" s="3"/>
      <c r="C1340" s="3"/>
      <c r="D1340" s="3"/>
      <c r="E1340" s="3"/>
      <c r="F1340" s="3"/>
      <c r="G1340" s="3"/>
      <c r="H1340" s="3"/>
      <c r="I1340" s="3"/>
      <c r="J1340" s="3"/>
    </row>
    <row r="1341" spans="1:10" ht="15">
      <c r="A1341" s="3"/>
      <c r="B1341" s="3"/>
      <c r="C1341" s="3"/>
      <c r="D1341" s="3"/>
      <c r="E1341" s="3"/>
      <c r="F1341" s="3"/>
      <c r="G1341" s="3"/>
      <c r="H1341" s="3"/>
      <c r="I1341" s="3"/>
      <c r="J1341" s="3"/>
    </row>
    <row r="1342" spans="1:10" ht="15">
      <c r="A1342" s="3"/>
      <c r="B1342" s="4"/>
      <c r="C1342" s="4"/>
      <c r="D1342" s="4"/>
      <c r="E1342" s="4"/>
      <c r="F1342" s="4"/>
      <c r="G1342" s="4"/>
      <c r="H1342" s="4"/>
      <c r="I1342" s="4"/>
      <c r="J1342" s="4"/>
    </row>
    <row r="1343" spans="1:10" ht="12.75">
      <c r="A1343" s="4"/>
      <c r="B1343" s="4"/>
      <c r="C1343" s="4"/>
      <c r="D1343" s="4"/>
      <c r="E1343" s="4"/>
      <c r="F1343" s="4"/>
      <c r="G1343" s="4"/>
      <c r="H1343" s="4"/>
      <c r="I1343" s="4"/>
      <c r="J1343" s="4"/>
    </row>
    <row r="1344" spans="1:10" ht="12.75">
      <c r="A1344" s="4"/>
      <c r="B1344" s="4"/>
      <c r="C1344" s="4"/>
      <c r="D1344" s="4"/>
      <c r="E1344" s="4"/>
      <c r="F1344" s="4"/>
      <c r="G1344" s="4"/>
      <c r="H1344" s="4"/>
      <c r="I1344" s="4"/>
      <c r="J1344" s="4"/>
    </row>
    <row r="1345" spans="1:10" ht="12.75">
      <c r="A1345" s="4"/>
      <c r="B1345" s="4"/>
      <c r="C1345" s="4"/>
      <c r="D1345" s="4"/>
      <c r="E1345" s="4"/>
      <c r="F1345" s="4"/>
      <c r="G1345" s="4"/>
      <c r="H1345" s="4"/>
      <c r="I1345" s="4"/>
      <c r="J1345" s="4"/>
    </row>
    <row r="1346" ht="12.75">
      <c r="A1346" s="4"/>
    </row>
  </sheetData>
  <sheetProtection/>
  <mergeCells count="1">
    <mergeCell ref="I1:J2"/>
  </mergeCells>
  <printOptions/>
  <pageMargins left="0.6692913385826772" right="0.35433070866141736" top="0.984251968503937" bottom="0.984251968503937" header="0.5118110236220472" footer="0.5118110236220472"/>
  <pageSetup horizontalDpi="300" verticalDpi="300" orientation="landscape" paperSize="9" scale="87" r:id="rId1"/>
  <headerFooter alignWithMargins="0">
    <oddFooter>&amp;CStrona &amp;P</oddFooter>
  </headerFooter>
  <rowBreaks count="2" manualBreakCount="2">
    <brk id="226" min="1" max="20" man="1"/>
    <brk id="260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GMINA</cp:lastModifiedBy>
  <cp:lastPrinted>2012-04-05T09:08:04Z</cp:lastPrinted>
  <dcterms:created xsi:type="dcterms:W3CDTF">2002-08-03T16:20:11Z</dcterms:created>
  <dcterms:modified xsi:type="dcterms:W3CDTF">2012-04-11T11:13:52Z</dcterms:modified>
  <cp:category/>
  <cp:version/>
  <cp:contentType/>
  <cp:contentStatus/>
</cp:coreProperties>
</file>